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10" windowWidth="19440" windowHeight="8685" activeTab="5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I6" i="6" l="1"/>
  <c r="H6" i="6"/>
  <c r="F13" i="6"/>
  <c r="E13" i="6"/>
  <c r="H21" i="6"/>
  <c r="H20" i="6"/>
  <c r="F21" i="6"/>
  <c r="F20" i="6"/>
  <c r="H18" i="6"/>
  <c r="F18" i="6"/>
  <c r="H17" i="6"/>
  <c r="I7" i="6" l="1"/>
  <c r="F14" i="6"/>
  <c r="F35" i="1" l="1"/>
  <c r="H35" i="1"/>
  <c r="J35" i="1"/>
  <c r="L35" i="1"/>
  <c r="N35" i="1"/>
  <c r="H30" i="1"/>
  <c r="J30" i="1"/>
  <c r="L30" i="1"/>
  <c r="N30" i="1"/>
  <c r="F30" i="1"/>
  <c r="A16" i="2" l="1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N24" i="1" l="1"/>
  <c r="N25" i="1"/>
  <c r="N26" i="1"/>
  <c r="L24" i="1"/>
  <c r="L25" i="1"/>
  <c r="L26" i="1"/>
  <c r="Q18" i="1"/>
  <c r="Q19" i="1"/>
  <c r="Q20" i="1"/>
  <c r="Q24" i="1"/>
  <c r="Q25" i="1"/>
  <c r="Q26" i="1"/>
  <c r="S16" i="1"/>
  <c r="S15" i="1"/>
  <c r="S14" i="1"/>
  <c r="S13" i="1"/>
  <c r="S12" i="1"/>
  <c r="S11" i="1"/>
  <c r="S10" i="1"/>
  <c r="S9" i="1"/>
  <c r="S8" i="1"/>
  <c r="S7" i="1"/>
  <c r="S25" i="1" s="1"/>
  <c r="S6" i="1"/>
  <c r="S5" i="1"/>
  <c r="S4" i="1"/>
  <c r="S3" i="1"/>
  <c r="S2" i="1"/>
  <c r="N18" i="1"/>
  <c r="N19" i="1"/>
  <c r="N20" i="1"/>
  <c r="L18" i="1"/>
  <c r="L19" i="1"/>
  <c r="L20" i="1"/>
  <c r="J24" i="1"/>
  <c r="J25" i="1"/>
  <c r="J26" i="1"/>
  <c r="J18" i="1"/>
  <c r="J19" i="1"/>
  <c r="J20" i="1"/>
  <c r="H24" i="1"/>
  <c r="H25" i="1"/>
  <c r="H26" i="1"/>
  <c r="F24" i="1"/>
  <c r="F25" i="1"/>
  <c r="F26" i="1"/>
  <c r="H20" i="1"/>
  <c r="H19" i="1"/>
  <c r="H18" i="1"/>
  <c r="F20" i="1"/>
  <c r="F19" i="1"/>
  <c r="F18" i="1"/>
  <c r="S24" i="1" l="1"/>
  <c r="S26" i="1"/>
  <c r="S18" i="1"/>
  <c r="S19" i="1"/>
  <c r="S20" i="1"/>
  <c r="E2" i="1"/>
  <c r="M16" i="1" l="1"/>
  <c r="K16" i="1"/>
  <c r="I16" i="1"/>
  <c r="G16" i="1"/>
  <c r="E16" i="1"/>
  <c r="A16" i="1"/>
  <c r="M15" i="1"/>
  <c r="K15" i="1"/>
  <c r="I15" i="1"/>
  <c r="G15" i="1"/>
  <c r="E15" i="1"/>
  <c r="A15" i="1"/>
  <c r="M14" i="1"/>
  <c r="K14" i="1"/>
  <c r="I14" i="1"/>
  <c r="G14" i="1"/>
  <c r="E14" i="1"/>
  <c r="A14" i="1"/>
  <c r="M13" i="1"/>
  <c r="K13" i="1"/>
  <c r="I13" i="1"/>
  <c r="G13" i="1"/>
  <c r="E13" i="1"/>
  <c r="A13" i="1"/>
  <c r="M12" i="1"/>
  <c r="K12" i="1"/>
  <c r="I12" i="1"/>
  <c r="G12" i="1"/>
  <c r="E12" i="1"/>
  <c r="A12" i="1"/>
  <c r="M11" i="1"/>
  <c r="K11" i="1"/>
  <c r="I11" i="1"/>
  <c r="G11" i="1"/>
  <c r="E11" i="1"/>
  <c r="A11" i="1"/>
  <c r="M10" i="1"/>
  <c r="K10" i="1"/>
  <c r="I10" i="1"/>
  <c r="G10" i="1"/>
  <c r="E10" i="1"/>
  <c r="A10" i="1"/>
  <c r="M9" i="1"/>
  <c r="K9" i="1"/>
  <c r="I9" i="1"/>
  <c r="G9" i="1"/>
  <c r="E9" i="1"/>
  <c r="A9" i="1"/>
  <c r="M8" i="1"/>
  <c r="K8" i="1"/>
  <c r="I8" i="1"/>
  <c r="G8" i="1"/>
  <c r="E8" i="1"/>
  <c r="A8" i="1"/>
  <c r="M7" i="1"/>
  <c r="M31" i="1" s="1"/>
  <c r="K7" i="1"/>
  <c r="I7" i="1"/>
  <c r="G7" i="1"/>
  <c r="E7" i="1"/>
  <c r="A7" i="1"/>
  <c r="M6" i="1"/>
  <c r="K6" i="1"/>
  <c r="I6" i="1"/>
  <c r="G6" i="1"/>
  <c r="E6" i="1"/>
  <c r="A6" i="1"/>
  <c r="M5" i="1"/>
  <c r="K5" i="1"/>
  <c r="I5" i="1"/>
  <c r="G5" i="1"/>
  <c r="E5" i="1"/>
  <c r="A5" i="1"/>
  <c r="M4" i="1"/>
  <c r="K4" i="1"/>
  <c r="I4" i="1"/>
  <c r="G4" i="1"/>
  <c r="E4" i="1"/>
  <c r="A4" i="1"/>
  <c r="M3" i="1"/>
  <c r="K3" i="1"/>
  <c r="I3" i="1"/>
  <c r="G3" i="1"/>
  <c r="E3" i="1"/>
  <c r="E40" i="1" s="1"/>
  <c r="A3" i="1"/>
  <c r="M2" i="1"/>
  <c r="K2" i="1"/>
  <c r="I2" i="1"/>
  <c r="G2" i="1"/>
  <c r="E26" i="1"/>
  <c r="A2" i="1"/>
  <c r="K40" i="1" l="1"/>
  <c r="K35" i="1"/>
  <c r="K30" i="1"/>
  <c r="I24" i="1"/>
  <c r="I40" i="1"/>
  <c r="I35" i="1"/>
  <c r="I30" i="1"/>
  <c r="M40" i="1"/>
  <c r="M35" i="1"/>
  <c r="M30" i="1"/>
  <c r="E35" i="1"/>
  <c r="G24" i="1"/>
  <c r="G40" i="1"/>
  <c r="G30" i="1"/>
  <c r="G35" i="1"/>
  <c r="E30" i="1"/>
  <c r="I19" i="1"/>
  <c r="R3" i="1"/>
  <c r="R4" i="1"/>
  <c r="R11" i="1"/>
  <c r="R12" i="1"/>
  <c r="R13" i="1"/>
  <c r="R14" i="1"/>
  <c r="R15" i="1"/>
  <c r="R16" i="1"/>
  <c r="R7" i="1"/>
  <c r="P7" i="1"/>
  <c r="E25" i="1"/>
  <c r="P3" i="1"/>
  <c r="P4" i="1"/>
  <c r="P8" i="1"/>
  <c r="P9" i="1"/>
  <c r="P10" i="1"/>
  <c r="P11" i="1"/>
  <c r="P12" i="1"/>
  <c r="P13" i="1"/>
  <c r="M18" i="1"/>
  <c r="R5" i="1"/>
  <c r="R6" i="1"/>
  <c r="K20" i="1"/>
  <c r="M19" i="1"/>
  <c r="R8" i="1"/>
  <c r="R9" i="1"/>
  <c r="R10" i="1"/>
  <c r="P14" i="1"/>
  <c r="P15" i="1"/>
  <c r="P16" i="1"/>
  <c r="I26" i="1"/>
  <c r="P5" i="1"/>
  <c r="P6" i="1"/>
  <c r="G25" i="1"/>
  <c r="P2" i="1"/>
  <c r="E18" i="1"/>
  <c r="M20" i="1"/>
  <c r="K24" i="1"/>
  <c r="I25" i="1"/>
  <c r="G26" i="1"/>
  <c r="R2" i="1"/>
  <c r="G18" i="1"/>
  <c r="E19" i="1"/>
  <c r="M24" i="1"/>
  <c r="K25" i="1"/>
  <c r="I18" i="1"/>
  <c r="G19" i="1"/>
  <c r="E20" i="1"/>
  <c r="M25" i="1"/>
  <c r="K26" i="1"/>
  <c r="K18" i="1"/>
  <c r="G20" i="1"/>
  <c r="E24" i="1"/>
  <c r="M26" i="1"/>
  <c r="K19" i="1"/>
  <c r="I20" i="1"/>
  <c r="R25" i="1" l="1"/>
  <c r="P19" i="1"/>
  <c r="R19" i="1"/>
  <c r="P25" i="1"/>
  <c r="R26" i="1"/>
  <c r="R24" i="1"/>
  <c r="R20" i="1"/>
  <c r="R18" i="1"/>
  <c r="P18" i="1"/>
  <c r="P26" i="1"/>
  <c r="P24" i="1"/>
  <c r="P20" i="1"/>
</calcChain>
</file>

<file path=xl/sharedStrings.xml><?xml version="1.0" encoding="utf-8"?>
<sst xmlns="http://schemas.openxmlformats.org/spreadsheetml/2006/main" count="135" uniqueCount="72">
  <si>
    <t>Leerling nummer</t>
  </si>
  <si>
    <t>Geslacht</t>
  </si>
  <si>
    <t>Klas</t>
  </si>
  <si>
    <t>Meisje</t>
  </si>
  <si>
    <t>2E</t>
  </si>
  <si>
    <t>Jongen</t>
  </si>
  <si>
    <t>hele groep</t>
  </si>
  <si>
    <t>jongens</t>
  </si>
  <si>
    <t>meisjes</t>
  </si>
  <si>
    <t>Gem. Amotivation Eindmeting</t>
  </si>
  <si>
    <t>Score Controlled motivaton 0-Meting</t>
  </si>
  <si>
    <t>Score Controlled motivaton Eindmeting</t>
  </si>
  <si>
    <t>Score Autonomous motivation 0-Meting</t>
  </si>
  <si>
    <t>Score Autonomous motivation Eindmeting</t>
  </si>
  <si>
    <t>Score demotivatie meting 1</t>
  </si>
  <si>
    <t>Score demotivatie meting 2</t>
  </si>
  <si>
    <t>Score extrinsieke meting 1</t>
  </si>
  <si>
    <t>Score extrinsieke meting 2</t>
  </si>
  <si>
    <t>Score geintrojecteerde meting 1</t>
  </si>
  <si>
    <t>Score geintrojecteerde meting 2</t>
  </si>
  <si>
    <t>Score geindentificeerde meting 1</t>
  </si>
  <si>
    <t>Score geindentificeerde meting 2</t>
  </si>
  <si>
    <t>Score intrinsieke meting 1</t>
  </si>
  <si>
    <t>Score intrinsieke meting 2</t>
  </si>
  <si>
    <t>SD Amotivation 0-Meting</t>
  </si>
  <si>
    <t>SD Amotivation Eindmeting</t>
  </si>
  <si>
    <t>Gem. Amotivation 0-meting</t>
  </si>
  <si>
    <t>Gem. External regulation 0-Meting</t>
  </si>
  <si>
    <t>Gem. External regulation Eindmeting</t>
  </si>
  <si>
    <t>Gem. Introjected regulation 0-Meting</t>
  </si>
  <si>
    <t>Gem. Introjected regulation Eindmeting</t>
  </si>
  <si>
    <t>Gem. Identified regulation 0-Meting</t>
  </si>
  <si>
    <t>Gem. Identified regulation Eindmeting</t>
  </si>
  <si>
    <t>Gem. Intrinsic regulation 0-Meting</t>
  </si>
  <si>
    <t>Gem. Intrinsic regulation Eindmeting</t>
  </si>
  <si>
    <t>Gem. Controlled motivaton 0-Meting</t>
  </si>
  <si>
    <t>Gem. Controlled motivaton Eindmeting</t>
  </si>
  <si>
    <t>Gem. Autonomous motivation 0-Meting</t>
  </si>
  <si>
    <t>Gem. Autonomous motivation Eindmeting</t>
  </si>
  <si>
    <t>SD External regulation 0-Meting</t>
  </si>
  <si>
    <t>SD External regulation Eindmeting</t>
  </si>
  <si>
    <t>SD Introjected regulation 0-Meting</t>
  </si>
  <si>
    <t>SD Introjected regulation Eindmeting</t>
  </si>
  <si>
    <t>SD Identified regulation 0-Meting</t>
  </si>
  <si>
    <t>SD Identified regulation Eindmeting</t>
  </si>
  <si>
    <t>SD Intrinsic regulation 0-Meting</t>
  </si>
  <si>
    <t>SD Intrinsic regulation Eindmeting</t>
  </si>
  <si>
    <t>SD Controlled motivaton 0-Meting</t>
  </si>
  <si>
    <t>SD Controlled motivaton Eindmeting</t>
  </si>
  <si>
    <t>SD Autonomous motivation 0-Meting</t>
  </si>
  <si>
    <t>SD Autonomous motivation Eindmeting</t>
  </si>
  <si>
    <t>Modus</t>
  </si>
  <si>
    <t>Mediaan</t>
  </si>
  <si>
    <t>T-test</t>
  </si>
  <si>
    <t xml:space="preserve">Demotivatie  </t>
  </si>
  <si>
    <t xml:space="preserve">Extrinsieke </t>
  </si>
  <si>
    <t xml:space="preserve">Geïntrojecteerde </t>
  </si>
  <si>
    <t>Geïdentificeerde</t>
  </si>
  <si>
    <t xml:space="preserve">Intrinsieke </t>
  </si>
  <si>
    <t>T-test hele groep</t>
  </si>
  <si>
    <t>T-test jongens</t>
  </si>
  <si>
    <t>T-test meisjes</t>
  </si>
  <si>
    <t>Meiden</t>
  </si>
  <si>
    <t>Jongens</t>
  </si>
  <si>
    <t>Voormeting</t>
  </si>
  <si>
    <t>Nameting</t>
  </si>
  <si>
    <t>Modus jongens</t>
  </si>
  <si>
    <t>Modus meisjes</t>
  </si>
  <si>
    <t>Mediaan jongens</t>
  </si>
  <si>
    <t>Mediaan meisjes</t>
  </si>
  <si>
    <t>Gem</t>
  </si>
  <si>
    <t xml:space="preserve">Jongens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</si>
</sst>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2" borderId="1" xfId="0" applyNumberForma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1" xfId="0" applyFont="1" applyFill="1" applyBorder="1"/>
    <xf numFmtId="0" fontId="3" fillId="0" borderId="0" xfId="0" applyFont="1"/>
    <xf numFmtId="0" fontId="3" fillId="0" borderId="4" xfId="0" applyFont="1" applyBorder="1"/>
    <xf numFmtId="0" fontId="3" fillId="2" borderId="5" xfId="0" applyFont="1" applyFill="1" applyBorder="1"/>
    <xf numFmtId="2" fontId="3" fillId="0" borderId="0" xfId="0" applyNumberFormat="1" applyFont="1"/>
    <xf numFmtId="2" fontId="3" fillId="2" borderId="5" xfId="0" applyNumberFormat="1" applyFont="1" applyFill="1" applyBorder="1"/>
    <xf numFmtId="0" fontId="4" fillId="0" borderId="0" xfId="0" applyFont="1"/>
    <xf numFmtId="0" fontId="4" fillId="0" borderId="4" xfId="0" applyFont="1" applyBorder="1"/>
    <xf numFmtId="0" fontId="4" fillId="2" borderId="5" xfId="0" applyFont="1" applyFill="1" applyBorder="1"/>
    <xf numFmtId="2" fontId="4" fillId="0" borderId="0" xfId="0" applyNumberFormat="1" applyFont="1"/>
    <xf numFmtId="2" fontId="4" fillId="2" borderId="5" xfId="0" applyNumberFormat="1" applyFont="1" applyFill="1" applyBorder="1"/>
    <xf numFmtId="2" fontId="2" fillId="2" borderId="3" xfId="0" applyNumberFormat="1" applyFont="1" applyFill="1" applyBorder="1"/>
    <xf numFmtId="2" fontId="2" fillId="2" borderId="1" xfId="0" applyNumberFormat="1" applyFont="1" applyFill="1" applyBorder="1"/>
    <xf numFmtId="2" fontId="2" fillId="2" borderId="2" xfId="0" applyNumberFormat="1" applyFont="1" applyFill="1" applyBorder="1"/>
    <xf numFmtId="2" fontId="3" fillId="2" borderId="1" xfId="0" applyNumberFormat="1" applyFont="1" applyFill="1" applyBorder="1"/>
    <xf numFmtId="2" fontId="5" fillId="2" borderId="3" xfId="0" applyNumberFormat="1" applyFont="1" applyFill="1" applyBorder="1"/>
    <xf numFmtId="2" fontId="5" fillId="2" borderId="1" xfId="0" applyNumberFormat="1" applyFont="1" applyFill="1" applyBorder="1"/>
    <xf numFmtId="2" fontId="5" fillId="2" borderId="2" xfId="0" applyNumberFormat="1" applyFont="1" applyFill="1" applyBorder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6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EQ2%20Interventie%20groep%202E%200-meting%20MET%20NAM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Blad1"/>
    </sheetNames>
    <sheetDataSet>
      <sheetData sheetId="0" refreshError="1">
        <row r="2">
          <cell r="A2" t="str">
            <v xml:space="preserve">1. Shannon </v>
          </cell>
          <cell r="D2">
            <v>1</v>
          </cell>
          <cell r="E2">
            <v>1</v>
          </cell>
          <cell r="F2">
            <v>1</v>
          </cell>
          <cell r="G2">
            <v>3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  <cell r="R2">
            <v>1</v>
          </cell>
          <cell r="S2">
            <v>1</v>
          </cell>
          <cell r="T2">
            <v>1</v>
          </cell>
          <cell r="U2">
            <v>1</v>
          </cell>
          <cell r="V2">
            <v>5</v>
          </cell>
          <cell r="W2">
            <v>1</v>
          </cell>
          <cell r="X2">
            <v>1</v>
          </cell>
          <cell r="Y2">
            <v>1</v>
          </cell>
          <cell r="Z2">
            <v>3</v>
          </cell>
          <cell r="AA2">
            <v>1</v>
          </cell>
          <cell r="AB2">
            <v>1</v>
          </cell>
        </row>
        <row r="3">
          <cell r="A3" t="str">
            <v xml:space="preserve">2. Bo </v>
          </cell>
          <cell r="D3">
            <v>3</v>
          </cell>
          <cell r="E3">
            <v>3</v>
          </cell>
          <cell r="F3">
            <v>2</v>
          </cell>
          <cell r="G3">
            <v>2</v>
          </cell>
          <cell r="H3">
            <v>3</v>
          </cell>
          <cell r="I3">
            <v>1</v>
          </cell>
          <cell r="J3">
            <v>2</v>
          </cell>
          <cell r="K3">
            <v>2</v>
          </cell>
          <cell r="L3">
            <v>3</v>
          </cell>
          <cell r="M3">
            <v>2</v>
          </cell>
          <cell r="N3">
            <v>3</v>
          </cell>
          <cell r="O3">
            <v>3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  <cell r="T3">
            <v>3</v>
          </cell>
          <cell r="U3">
            <v>2</v>
          </cell>
          <cell r="V3">
            <v>2</v>
          </cell>
          <cell r="W3">
            <v>2</v>
          </cell>
          <cell r="X3">
            <v>3</v>
          </cell>
          <cell r="Y3">
            <v>2</v>
          </cell>
          <cell r="Z3">
            <v>4</v>
          </cell>
          <cell r="AA3">
            <v>3</v>
          </cell>
          <cell r="AB3">
            <v>3</v>
          </cell>
        </row>
        <row r="4">
          <cell r="A4" t="str">
            <v>3. Danielle</v>
          </cell>
          <cell r="D4">
            <v>3</v>
          </cell>
          <cell r="E4">
            <v>3</v>
          </cell>
          <cell r="F4">
            <v>2</v>
          </cell>
          <cell r="G4">
            <v>2</v>
          </cell>
          <cell r="H4">
            <v>2</v>
          </cell>
          <cell r="I4">
            <v>1</v>
          </cell>
          <cell r="J4">
            <v>1</v>
          </cell>
          <cell r="K4">
            <v>2</v>
          </cell>
          <cell r="L4">
            <v>4</v>
          </cell>
          <cell r="M4">
            <v>4</v>
          </cell>
          <cell r="N4">
            <v>4</v>
          </cell>
          <cell r="O4">
            <v>2</v>
          </cell>
          <cell r="P4">
            <v>2</v>
          </cell>
          <cell r="Q4">
            <v>4</v>
          </cell>
          <cell r="R4">
            <v>4</v>
          </cell>
          <cell r="S4">
            <v>2</v>
          </cell>
          <cell r="T4">
            <v>5</v>
          </cell>
          <cell r="U4">
            <v>2</v>
          </cell>
          <cell r="V4">
            <v>2</v>
          </cell>
          <cell r="W4">
            <v>4</v>
          </cell>
          <cell r="X4">
            <v>3</v>
          </cell>
          <cell r="Y4">
            <v>3</v>
          </cell>
          <cell r="Z4">
            <v>4</v>
          </cell>
          <cell r="AA4">
            <v>2</v>
          </cell>
          <cell r="AB4">
            <v>3</v>
          </cell>
        </row>
        <row r="5">
          <cell r="A5" t="str">
            <v>4. Silvanna</v>
          </cell>
          <cell r="D5">
            <v>1</v>
          </cell>
          <cell r="E5">
            <v>1</v>
          </cell>
          <cell r="F5">
            <v>5</v>
          </cell>
          <cell r="G5">
            <v>5</v>
          </cell>
          <cell r="H5">
            <v>3</v>
          </cell>
          <cell r="I5">
            <v>1</v>
          </cell>
          <cell r="J5">
            <v>1</v>
          </cell>
          <cell r="K5">
            <v>5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1</v>
          </cell>
          <cell r="Q5">
            <v>5</v>
          </cell>
          <cell r="R5">
            <v>5</v>
          </cell>
          <cell r="S5">
            <v>1</v>
          </cell>
          <cell r="T5">
            <v>1</v>
          </cell>
          <cell r="U5">
            <v>5</v>
          </cell>
          <cell r="V5">
            <v>1</v>
          </cell>
          <cell r="W5">
            <v>1</v>
          </cell>
          <cell r="X5">
            <v>5</v>
          </cell>
          <cell r="Y5">
            <v>5</v>
          </cell>
          <cell r="Z5">
            <v>1</v>
          </cell>
          <cell r="AA5">
            <v>1</v>
          </cell>
          <cell r="AB5">
            <v>1</v>
          </cell>
        </row>
        <row r="6">
          <cell r="A6" t="str">
            <v>5. Joy</v>
          </cell>
          <cell r="D6">
            <v>5</v>
          </cell>
          <cell r="E6">
            <v>1</v>
          </cell>
          <cell r="F6">
            <v>3</v>
          </cell>
          <cell r="G6">
            <v>1</v>
          </cell>
          <cell r="H6">
            <v>4</v>
          </cell>
          <cell r="I6">
            <v>1</v>
          </cell>
          <cell r="J6">
            <v>1</v>
          </cell>
          <cell r="K6">
            <v>3</v>
          </cell>
          <cell r="L6">
            <v>2</v>
          </cell>
          <cell r="M6">
            <v>1</v>
          </cell>
          <cell r="N6">
            <v>1</v>
          </cell>
          <cell r="O6">
            <v>3</v>
          </cell>
          <cell r="P6">
            <v>1</v>
          </cell>
          <cell r="Q6">
            <v>1</v>
          </cell>
          <cell r="R6">
            <v>3</v>
          </cell>
          <cell r="S6">
            <v>1</v>
          </cell>
          <cell r="T6">
            <v>1</v>
          </cell>
          <cell r="U6">
            <v>3</v>
          </cell>
          <cell r="V6">
            <v>3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</row>
        <row r="7">
          <cell r="A7" t="str">
            <v>6. Kylian</v>
          </cell>
          <cell r="D7">
            <v>1</v>
          </cell>
          <cell r="E7">
            <v>1</v>
          </cell>
          <cell r="F7">
            <v>5</v>
          </cell>
          <cell r="G7">
            <v>5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5</v>
          </cell>
          <cell r="N7">
            <v>1</v>
          </cell>
          <cell r="O7">
            <v>1</v>
          </cell>
          <cell r="P7">
            <v>1</v>
          </cell>
          <cell r="Q7">
            <v>5</v>
          </cell>
          <cell r="R7">
            <v>4</v>
          </cell>
          <cell r="S7">
            <v>1</v>
          </cell>
          <cell r="T7">
            <v>2</v>
          </cell>
          <cell r="U7">
            <v>5</v>
          </cell>
          <cell r="V7">
            <v>1</v>
          </cell>
          <cell r="W7">
            <v>1</v>
          </cell>
          <cell r="X7">
            <v>1</v>
          </cell>
          <cell r="Y7">
            <v>4</v>
          </cell>
          <cell r="Z7">
            <v>1</v>
          </cell>
          <cell r="AA7">
            <v>1</v>
          </cell>
          <cell r="AB7">
            <v>1</v>
          </cell>
        </row>
        <row r="8">
          <cell r="A8" t="str">
            <v xml:space="preserve">7. Bas </v>
          </cell>
          <cell r="D8">
            <v>3</v>
          </cell>
          <cell r="E8">
            <v>1</v>
          </cell>
          <cell r="F8">
            <v>3</v>
          </cell>
          <cell r="G8">
            <v>4</v>
          </cell>
          <cell r="H8">
            <v>4</v>
          </cell>
          <cell r="I8">
            <v>1</v>
          </cell>
          <cell r="J8">
            <v>1</v>
          </cell>
          <cell r="K8">
            <v>3</v>
          </cell>
          <cell r="L8">
            <v>1</v>
          </cell>
          <cell r="M8">
            <v>3</v>
          </cell>
          <cell r="N8">
            <v>1</v>
          </cell>
          <cell r="O8">
            <v>1</v>
          </cell>
          <cell r="P8">
            <v>1</v>
          </cell>
          <cell r="Q8">
            <v>4</v>
          </cell>
          <cell r="R8">
            <v>3</v>
          </cell>
          <cell r="S8">
            <v>1</v>
          </cell>
          <cell r="T8">
            <v>1</v>
          </cell>
          <cell r="U8">
            <v>4</v>
          </cell>
          <cell r="V8">
            <v>1</v>
          </cell>
          <cell r="W8">
            <v>3</v>
          </cell>
          <cell r="X8">
            <v>4</v>
          </cell>
          <cell r="Y8">
            <v>1</v>
          </cell>
          <cell r="Z8">
            <v>1</v>
          </cell>
          <cell r="AA8">
            <v>2</v>
          </cell>
          <cell r="AB8">
            <v>3</v>
          </cell>
        </row>
        <row r="9">
          <cell r="A9" t="str">
            <v>8. Femke</v>
          </cell>
          <cell r="D9">
            <v>1</v>
          </cell>
          <cell r="E9">
            <v>1</v>
          </cell>
          <cell r="F9">
            <v>3</v>
          </cell>
          <cell r="G9">
            <v>3</v>
          </cell>
          <cell r="H9">
            <v>4</v>
          </cell>
          <cell r="I9">
            <v>1</v>
          </cell>
          <cell r="J9">
            <v>1</v>
          </cell>
          <cell r="K9">
            <v>3</v>
          </cell>
          <cell r="L9">
            <v>3</v>
          </cell>
          <cell r="M9">
            <v>3</v>
          </cell>
          <cell r="N9">
            <v>3</v>
          </cell>
          <cell r="O9">
            <v>4</v>
          </cell>
          <cell r="P9">
            <v>1</v>
          </cell>
          <cell r="Q9">
            <v>4</v>
          </cell>
          <cell r="R9">
            <v>4</v>
          </cell>
          <cell r="S9">
            <v>1</v>
          </cell>
          <cell r="T9">
            <v>1</v>
          </cell>
          <cell r="U9">
            <v>4</v>
          </cell>
          <cell r="V9">
            <v>2</v>
          </cell>
          <cell r="W9">
            <v>2</v>
          </cell>
          <cell r="X9">
            <v>1</v>
          </cell>
          <cell r="Y9">
            <v>5</v>
          </cell>
          <cell r="Z9">
            <v>1</v>
          </cell>
          <cell r="AA9">
            <v>1</v>
          </cell>
          <cell r="AB9">
            <v>1</v>
          </cell>
        </row>
        <row r="10">
          <cell r="A10" t="str">
            <v>9. Sharona</v>
          </cell>
          <cell r="D10">
            <v>1</v>
          </cell>
          <cell r="E10">
            <v>2</v>
          </cell>
          <cell r="F10">
            <v>2</v>
          </cell>
          <cell r="G10">
            <v>2</v>
          </cell>
          <cell r="H10">
            <v>3</v>
          </cell>
          <cell r="I10">
            <v>1</v>
          </cell>
          <cell r="J10">
            <v>2</v>
          </cell>
          <cell r="K10">
            <v>3</v>
          </cell>
          <cell r="L10">
            <v>3</v>
          </cell>
          <cell r="M10">
            <v>1</v>
          </cell>
          <cell r="N10">
            <v>3</v>
          </cell>
          <cell r="O10">
            <v>1</v>
          </cell>
          <cell r="P10">
            <v>1</v>
          </cell>
          <cell r="Q10">
            <v>1</v>
          </cell>
          <cell r="R10">
            <v>2</v>
          </cell>
          <cell r="S10">
            <v>2</v>
          </cell>
          <cell r="T10">
            <v>2</v>
          </cell>
          <cell r="U10">
            <v>1</v>
          </cell>
          <cell r="V10">
            <v>3</v>
          </cell>
          <cell r="W10">
            <v>2</v>
          </cell>
          <cell r="X10">
            <v>2</v>
          </cell>
          <cell r="Y10">
            <v>3</v>
          </cell>
          <cell r="Z10">
            <v>3</v>
          </cell>
          <cell r="AA10">
            <v>2</v>
          </cell>
          <cell r="AB10">
            <v>3</v>
          </cell>
        </row>
        <row r="11">
          <cell r="A11" t="str">
            <v>10. naamloos</v>
          </cell>
          <cell r="D11">
            <v>2</v>
          </cell>
          <cell r="E11">
            <v>1</v>
          </cell>
          <cell r="F11">
            <v>4</v>
          </cell>
          <cell r="G11">
            <v>3</v>
          </cell>
          <cell r="H11">
            <v>1</v>
          </cell>
          <cell r="I11">
            <v>1</v>
          </cell>
          <cell r="J11">
            <v>2</v>
          </cell>
          <cell r="K11">
            <v>4</v>
          </cell>
          <cell r="L11">
            <v>1</v>
          </cell>
          <cell r="M11">
            <v>4</v>
          </cell>
          <cell r="N11">
            <v>3</v>
          </cell>
          <cell r="O11">
            <v>1</v>
          </cell>
          <cell r="P11">
            <v>1</v>
          </cell>
          <cell r="Q11">
            <v>2</v>
          </cell>
          <cell r="R11">
            <v>4</v>
          </cell>
          <cell r="S11">
            <v>1</v>
          </cell>
          <cell r="T11">
            <v>1</v>
          </cell>
          <cell r="U11">
            <v>4</v>
          </cell>
          <cell r="V11">
            <v>1</v>
          </cell>
          <cell r="W11">
            <v>3</v>
          </cell>
          <cell r="X11">
            <v>5</v>
          </cell>
          <cell r="Y11">
            <v>5</v>
          </cell>
          <cell r="Z11">
            <v>1</v>
          </cell>
          <cell r="AA11">
            <v>1</v>
          </cell>
          <cell r="AB11">
            <v>3</v>
          </cell>
        </row>
        <row r="12">
          <cell r="A12" t="str">
            <v>11. Anouk</v>
          </cell>
          <cell r="D12">
            <v>1</v>
          </cell>
          <cell r="E12">
            <v>1</v>
          </cell>
          <cell r="F12">
            <v>2</v>
          </cell>
          <cell r="G12">
            <v>2</v>
          </cell>
          <cell r="H12">
            <v>2</v>
          </cell>
          <cell r="I12">
            <v>2</v>
          </cell>
          <cell r="J12">
            <v>2</v>
          </cell>
          <cell r="K12">
            <v>2</v>
          </cell>
          <cell r="L12">
            <v>2</v>
          </cell>
          <cell r="M12">
            <v>2</v>
          </cell>
          <cell r="N12">
            <v>2</v>
          </cell>
          <cell r="O12">
            <v>4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3</v>
          </cell>
          <cell r="W12">
            <v>2</v>
          </cell>
          <cell r="X12">
            <v>2</v>
          </cell>
          <cell r="Y12">
            <v>2</v>
          </cell>
          <cell r="Z12">
            <v>3</v>
          </cell>
          <cell r="AA12">
            <v>2</v>
          </cell>
          <cell r="AB12">
            <v>2</v>
          </cell>
        </row>
        <row r="13">
          <cell r="A13" t="str">
            <v>12. Danique</v>
          </cell>
          <cell r="D13">
            <v>1</v>
          </cell>
          <cell r="E13">
            <v>1</v>
          </cell>
          <cell r="F13">
            <v>1</v>
          </cell>
          <cell r="G13">
            <v>2</v>
          </cell>
          <cell r="H13">
            <v>4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3</v>
          </cell>
          <cell r="P13">
            <v>1</v>
          </cell>
          <cell r="Q13">
            <v>4</v>
          </cell>
          <cell r="R13">
            <v>3</v>
          </cell>
          <cell r="S13">
            <v>1</v>
          </cell>
          <cell r="T13">
            <v>1</v>
          </cell>
          <cell r="U13">
            <v>3</v>
          </cell>
          <cell r="V13">
            <v>3</v>
          </cell>
          <cell r="W13">
            <v>1</v>
          </cell>
          <cell r="X13">
            <v>1</v>
          </cell>
          <cell r="Y13">
            <v>1</v>
          </cell>
          <cell r="Z13">
            <v>2</v>
          </cell>
          <cell r="AA13">
            <v>1</v>
          </cell>
          <cell r="AB13">
            <v>1</v>
          </cell>
        </row>
        <row r="14">
          <cell r="A14" t="str">
            <v>13. Geraldo</v>
          </cell>
          <cell r="D14">
            <v>1</v>
          </cell>
          <cell r="E14">
            <v>1</v>
          </cell>
          <cell r="F14">
            <v>5</v>
          </cell>
          <cell r="G14">
            <v>5</v>
          </cell>
          <cell r="H14">
            <v>1</v>
          </cell>
          <cell r="I14">
            <v>1</v>
          </cell>
          <cell r="J14">
            <v>1</v>
          </cell>
          <cell r="K14">
            <v>5</v>
          </cell>
          <cell r="L14">
            <v>1</v>
          </cell>
          <cell r="M14">
            <v>5</v>
          </cell>
          <cell r="N14">
            <v>2</v>
          </cell>
          <cell r="O14">
            <v>1</v>
          </cell>
          <cell r="P14">
            <v>1</v>
          </cell>
          <cell r="Q14">
            <v>5</v>
          </cell>
          <cell r="R14">
            <v>5</v>
          </cell>
          <cell r="S14">
            <v>1</v>
          </cell>
          <cell r="T14">
            <v>1</v>
          </cell>
          <cell r="U14">
            <v>5</v>
          </cell>
          <cell r="V14">
            <v>1</v>
          </cell>
          <cell r="W14">
            <v>3</v>
          </cell>
          <cell r="X14">
            <v>3</v>
          </cell>
          <cell r="Y14">
            <v>5</v>
          </cell>
          <cell r="Z14">
            <v>1</v>
          </cell>
          <cell r="AA14">
            <v>1</v>
          </cell>
          <cell r="AB14">
            <v>2</v>
          </cell>
        </row>
        <row r="15">
          <cell r="A15" t="str">
            <v>14. Noelle</v>
          </cell>
          <cell r="D15">
            <v>1</v>
          </cell>
          <cell r="E15">
            <v>1</v>
          </cell>
          <cell r="F15">
            <v>4</v>
          </cell>
          <cell r="G15">
            <v>3</v>
          </cell>
          <cell r="H15">
            <v>1</v>
          </cell>
          <cell r="I15">
            <v>1</v>
          </cell>
          <cell r="J15">
            <v>1</v>
          </cell>
          <cell r="K15">
            <v>4</v>
          </cell>
          <cell r="L15">
            <v>4</v>
          </cell>
          <cell r="M15">
            <v>2</v>
          </cell>
          <cell r="N15">
            <v>1</v>
          </cell>
          <cell r="O15">
            <v>4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3</v>
          </cell>
          <cell r="V15">
            <v>3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</row>
        <row r="16">
          <cell r="A16" t="str">
            <v>15. Jannique</v>
          </cell>
          <cell r="D16">
            <v>3</v>
          </cell>
          <cell r="E16">
            <v>1</v>
          </cell>
          <cell r="F16">
            <v>3</v>
          </cell>
          <cell r="G16">
            <v>2</v>
          </cell>
          <cell r="H16">
            <v>1</v>
          </cell>
          <cell r="I16">
            <v>1</v>
          </cell>
          <cell r="J16">
            <v>1</v>
          </cell>
          <cell r="K16">
            <v>4</v>
          </cell>
          <cell r="L16">
            <v>2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5</v>
          </cell>
          <cell r="R16">
            <v>2</v>
          </cell>
          <cell r="S16">
            <v>2</v>
          </cell>
          <cell r="T16">
            <v>1</v>
          </cell>
          <cell r="U16">
            <v>2</v>
          </cell>
          <cell r="V16">
            <v>3</v>
          </cell>
          <cell r="W16">
            <v>2</v>
          </cell>
          <cell r="X16">
            <v>1</v>
          </cell>
          <cell r="Y16">
            <v>3</v>
          </cell>
          <cell r="Z16">
            <v>1</v>
          </cell>
          <cell r="AA16">
            <v>1</v>
          </cell>
          <cell r="AB16">
            <v>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B16" workbookViewId="0">
      <selection activeCell="E31" sqref="E31"/>
    </sheetView>
  </sheetViews>
  <sheetFormatPr defaultRowHeight="15" x14ac:dyDescent="0.25"/>
  <cols>
    <col min="1" max="1" width="23.42578125" style="6" customWidth="1"/>
    <col min="2" max="2" width="17" style="6" customWidth="1"/>
    <col min="3" max="3" width="9.140625" style="6"/>
    <col min="4" max="4" width="20.85546875" style="6" customWidth="1"/>
    <col min="5" max="5" width="33.85546875" style="6" customWidth="1"/>
    <col min="6" max="6" width="36.42578125" style="6" customWidth="1"/>
    <col min="7" max="7" width="41.7109375" style="6" customWidth="1"/>
    <col min="8" max="8" width="44.140625" style="6" customWidth="1"/>
    <col min="9" max="9" width="44.5703125" style="6" customWidth="1"/>
    <col min="10" max="10" width="51.5703125" style="6" customWidth="1"/>
    <col min="11" max="11" width="43.7109375" style="6" customWidth="1"/>
    <col min="12" max="12" width="45" style="6" customWidth="1"/>
    <col min="13" max="14" width="44.140625" style="6" customWidth="1"/>
    <col min="15" max="15" width="14.140625" style="6" customWidth="1"/>
    <col min="16" max="16" width="43.7109375" style="6" customWidth="1"/>
    <col min="17" max="17" width="45.85546875" style="6" customWidth="1"/>
    <col min="18" max="18" width="47.7109375" style="6" customWidth="1"/>
    <col min="19" max="19" width="47" style="6" customWidth="1"/>
    <col min="20" max="16384" width="9.140625" style="6"/>
  </cols>
  <sheetData>
    <row r="1" spans="1:19" ht="21" customHeight="1" x14ac:dyDescent="0.3">
      <c r="A1" s="2" t="s">
        <v>0</v>
      </c>
      <c r="B1" s="2" t="s">
        <v>1</v>
      </c>
      <c r="C1" s="3" t="s">
        <v>2</v>
      </c>
      <c r="D1" s="2"/>
      <c r="E1" s="24" t="s">
        <v>14</v>
      </c>
      <c r="F1" s="24" t="s">
        <v>15</v>
      </c>
      <c r="G1" s="24" t="s">
        <v>16</v>
      </c>
      <c r="H1" s="24" t="s">
        <v>17</v>
      </c>
      <c r="I1" s="24" t="s">
        <v>18</v>
      </c>
      <c r="J1" s="24" t="s">
        <v>19</v>
      </c>
      <c r="K1" s="24" t="s">
        <v>20</v>
      </c>
      <c r="L1" s="24" t="s">
        <v>21</v>
      </c>
      <c r="M1" s="24" t="s">
        <v>22</v>
      </c>
      <c r="N1" s="24" t="s">
        <v>23</v>
      </c>
      <c r="O1" s="5"/>
      <c r="P1" s="2" t="s">
        <v>10</v>
      </c>
      <c r="Q1" s="2" t="s">
        <v>11</v>
      </c>
      <c r="R1" s="2" t="s">
        <v>12</v>
      </c>
      <c r="S1" s="2" t="s">
        <v>13</v>
      </c>
    </row>
    <row r="2" spans="1:19" x14ac:dyDescent="0.25">
      <c r="A2" s="6" t="str">
        <f>[1]Sheet1!A2</f>
        <v xml:space="preserve">1. Shannon </v>
      </c>
      <c r="B2" s="6" t="s">
        <v>3</v>
      </c>
      <c r="C2" s="7" t="s">
        <v>4</v>
      </c>
      <c r="D2" s="8"/>
      <c r="E2" s="9">
        <f>([1]Sheet1!H2+[1]Sheet1!L2+[1]Sheet1!O2+[1]Sheet1!V2)/4</f>
        <v>2</v>
      </c>
      <c r="F2" s="9">
        <v>2</v>
      </c>
      <c r="G2" s="9">
        <f>([1]Sheet1!D2+[1]Sheet1!I2+[1]Sheet1!N2+[1]Sheet1!S2+[1]Sheet1!Z2+[1]Sheet1!AA2)/6</f>
        <v>1.3333333333333333</v>
      </c>
      <c r="H2" s="9">
        <v>1.5</v>
      </c>
      <c r="I2" s="9">
        <f>([1]Sheet1!E2+[1]Sheet1!J2+[1]Sheet1!P2+[1]Sheet1!T2+[1]Sheet1!W2+[1]Sheet1!X2+[1]Sheet1!AB2)/7</f>
        <v>1</v>
      </c>
      <c r="J2" s="9">
        <v>1</v>
      </c>
      <c r="K2" s="9">
        <f>([1]Sheet1!F2+[1]Sheet1!K2+[1]Sheet1!Q2+[1]Sheet1!Y2)/4</f>
        <v>1</v>
      </c>
      <c r="L2" s="9">
        <v>1</v>
      </c>
      <c r="M2" s="9">
        <f>([1]Sheet1!G2+[1]Sheet1!M2+[1]Sheet1!R2+[1]Sheet1!U2)/4</f>
        <v>1.5</v>
      </c>
      <c r="N2" s="9">
        <v>2.5</v>
      </c>
      <c r="O2" s="10"/>
      <c r="P2" s="9">
        <f t="shared" ref="P2:P16" si="0">(G2+I2)/2</f>
        <v>1.1666666666666665</v>
      </c>
      <c r="Q2" s="9">
        <v>1.25</v>
      </c>
      <c r="R2" s="9">
        <f t="shared" ref="R2:R16" si="1">(K2+M2)/2</f>
        <v>1.25</v>
      </c>
      <c r="S2" s="9">
        <f t="shared" ref="S2:S16" si="2">(L2+N2)/2</f>
        <v>1.75</v>
      </c>
    </row>
    <row r="3" spans="1:19" x14ac:dyDescent="0.25">
      <c r="A3" s="6" t="str">
        <f>[1]Sheet1!A3</f>
        <v xml:space="preserve">2. Bo </v>
      </c>
      <c r="B3" s="6" t="s">
        <v>3</v>
      </c>
      <c r="C3" s="7" t="s">
        <v>4</v>
      </c>
      <c r="D3" s="8"/>
      <c r="E3" s="9">
        <f>([1]Sheet1!H3+[1]Sheet1!L3+[1]Sheet1!O3+[1]Sheet1!V3)/4</f>
        <v>2.75</v>
      </c>
      <c r="F3" s="9">
        <v>2.75</v>
      </c>
      <c r="G3" s="9">
        <f>([1]Sheet1!D3+[1]Sheet1!I3+[1]Sheet1!N3+[1]Sheet1!S3+[1]Sheet1!Z3+[1]Sheet1!AA3)/6</f>
        <v>2.6666666666666665</v>
      </c>
      <c r="H3" s="9">
        <v>2.67</v>
      </c>
      <c r="I3" s="9">
        <f>([1]Sheet1!E3+[1]Sheet1!J3+[1]Sheet1!P3+[1]Sheet1!T3+[1]Sheet1!W3+[1]Sheet1!X3+[1]Sheet1!AB3)/7</f>
        <v>2.5714285714285716</v>
      </c>
      <c r="J3" s="9">
        <v>2.57</v>
      </c>
      <c r="K3" s="9">
        <f>([1]Sheet1!F3+[1]Sheet1!K3+[1]Sheet1!Q3+[1]Sheet1!Y3)/4</f>
        <v>2</v>
      </c>
      <c r="L3" s="9">
        <v>2.25</v>
      </c>
      <c r="M3" s="9">
        <f>([1]Sheet1!G3+[1]Sheet1!M3+[1]Sheet1!R3+[1]Sheet1!U3)/4</f>
        <v>2</v>
      </c>
      <c r="N3" s="9">
        <v>3.25</v>
      </c>
      <c r="O3" s="10"/>
      <c r="P3" s="9">
        <f t="shared" si="0"/>
        <v>2.6190476190476191</v>
      </c>
      <c r="Q3" s="9">
        <v>2.62</v>
      </c>
      <c r="R3" s="9">
        <f t="shared" si="1"/>
        <v>2</v>
      </c>
      <c r="S3" s="9">
        <f t="shared" si="2"/>
        <v>2.75</v>
      </c>
    </row>
    <row r="4" spans="1:19" x14ac:dyDescent="0.25">
      <c r="A4" s="6" t="str">
        <f>[1]Sheet1!A4</f>
        <v>3. Danielle</v>
      </c>
      <c r="B4" s="6" t="s">
        <v>3</v>
      </c>
      <c r="C4" s="7" t="s">
        <v>4</v>
      </c>
      <c r="D4" s="8"/>
      <c r="E4" s="9">
        <f>([1]Sheet1!H4+[1]Sheet1!L4+[1]Sheet1!O4+[1]Sheet1!V4)/4</f>
        <v>2.5</v>
      </c>
      <c r="F4" s="9">
        <v>2.75</v>
      </c>
      <c r="G4" s="9">
        <f>([1]Sheet1!D4+[1]Sheet1!I4+[1]Sheet1!N4+[1]Sheet1!S4+[1]Sheet1!Z4+[1]Sheet1!AA4)/6</f>
        <v>2.6666666666666665</v>
      </c>
      <c r="H4" s="9">
        <v>1.5</v>
      </c>
      <c r="I4" s="9">
        <f>([1]Sheet1!E4+[1]Sheet1!J4+[1]Sheet1!P4+[1]Sheet1!T4+[1]Sheet1!W4+[1]Sheet1!X4+[1]Sheet1!AB4)/7</f>
        <v>3</v>
      </c>
      <c r="J4" s="9">
        <v>1.71</v>
      </c>
      <c r="K4" s="9">
        <f>([1]Sheet1!F4+[1]Sheet1!K4+[1]Sheet1!Q4+[1]Sheet1!Y4)/4</f>
        <v>2.75</v>
      </c>
      <c r="L4" s="9">
        <v>3.25</v>
      </c>
      <c r="M4" s="9">
        <f>([1]Sheet1!G4+[1]Sheet1!M4+[1]Sheet1!R4+[1]Sheet1!U4)/4</f>
        <v>3</v>
      </c>
      <c r="N4" s="9">
        <v>3.75</v>
      </c>
      <c r="O4" s="10"/>
      <c r="P4" s="9">
        <f t="shared" si="0"/>
        <v>2.833333333333333</v>
      </c>
      <c r="Q4" s="9">
        <v>1.61</v>
      </c>
      <c r="R4" s="9">
        <f t="shared" si="1"/>
        <v>2.875</v>
      </c>
      <c r="S4" s="9">
        <f t="shared" si="2"/>
        <v>3.5</v>
      </c>
    </row>
    <row r="5" spans="1:19" x14ac:dyDescent="0.25">
      <c r="A5" s="6" t="str">
        <f>[1]Sheet1!A5</f>
        <v>4. Silvanna</v>
      </c>
      <c r="B5" s="6" t="s">
        <v>3</v>
      </c>
      <c r="C5" s="7" t="s">
        <v>4</v>
      </c>
      <c r="D5" s="8"/>
      <c r="E5" s="9">
        <f>([1]Sheet1!H5+[1]Sheet1!L5+[1]Sheet1!O5+[1]Sheet1!V5)/4</f>
        <v>1.5</v>
      </c>
      <c r="F5" s="9">
        <v>1</v>
      </c>
      <c r="G5" s="9">
        <f>([1]Sheet1!D5+[1]Sheet1!I5+[1]Sheet1!N5+[1]Sheet1!S5+[1]Sheet1!Z5+[1]Sheet1!AA5)/6</f>
        <v>1</v>
      </c>
      <c r="H5" s="9">
        <v>1</v>
      </c>
      <c r="I5" s="9">
        <f>([1]Sheet1!E5+[1]Sheet1!J5+[1]Sheet1!P5+[1]Sheet1!T5+[1]Sheet1!W5+[1]Sheet1!X5+[1]Sheet1!AB5)/7</f>
        <v>1.5714285714285714</v>
      </c>
      <c r="J5" s="9">
        <v>1.86</v>
      </c>
      <c r="K5" s="9">
        <f>([1]Sheet1!F5+[1]Sheet1!K5+[1]Sheet1!Q5+[1]Sheet1!Y5)/4</f>
        <v>5</v>
      </c>
      <c r="L5" s="9">
        <v>5</v>
      </c>
      <c r="M5" s="9">
        <f>([1]Sheet1!G5+[1]Sheet1!M5+[1]Sheet1!R5+[1]Sheet1!U5)/4</f>
        <v>4.75</v>
      </c>
      <c r="N5" s="9">
        <v>4.75</v>
      </c>
      <c r="O5" s="10"/>
      <c r="P5" s="9">
        <f t="shared" si="0"/>
        <v>1.2857142857142856</v>
      </c>
      <c r="Q5" s="9">
        <v>1.43</v>
      </c>
      <c r="R5" s="9">
        <f t="shared" si="1"/>
        <v>4.875</v>
      </c>
      <c r="S5" s="9">
        <f t="shared" si="2"/>
        <v>4.875</v>
      </c>
    </row>
    <row r="6" spans="1:19" x14ac:dyDescent="0.25">
      <c r="A6" s="6" t="str">
        <f>[1]Sheet1!A6</f>
        <v>5. Joy</v>
      </c>
      <c r="B6" s="6" t="s">
        <v>3</v>
      </c>
      <c r="C6" s="7" t="s">
        <v>4</v>
      </c>
      <c r="D6" s="8"/>
      <c r="E6" s="9">
        <f>([1]Sheet1!H6+[1]Sheet1!L6+[1]Sheet1!O6+[1]Sheet1!V6)/4</f>
        <v>3</v>
      </c>
      <c r="F6" s="9">
        <v>3</v>
      </c>
      <c r="G6" s="9">
        <f>([1]Sheet1!D6+[1]Sheet1!I6+[1]Sheet1!N6+[1]Sheet1!S6+[1]Sheet1!Z6+[1]Sheet1!AA6)/6</f>
        <v>1.6666666666666667</v>
      </c>
      <c r="H6" s="9">
        <v>1.33</v>
      </c>
      <c r="I6" s="9">
        <f>([1]Sheet1!E6+[1]Sheet1!J6+[1]Sheet1!P6+[1]Sheet1!T6+[1]Sheet1!W6+[1]Sheet1!X6+[1]Sheet1!AB6)/7</f>
        <v>1</v>
      </c>
      <c r="J6" s="9">
        <v>1</v>
      </c>
      <c r="K6" s="9">
        <f>([1]Sheet1!F6+[1]Sheet1!K6+[1]Sheet1!Q6+[1]Sheet1!Y6)/4</f>
        <v>2</v>
      </c>
      <c r="L6" s="9">
        <v>2</v>
      </c>
      <c r="M6" s="9">
        <f>([1]Sheet1!G6+[1]Sheet1!M6+[1]Sheet1!R6+[1]Sheet1!U6)/4</f>
        <v>2</v>
      </c>
      <c r="N6" s="9">
        <v>3</v>
      </c>
      <c r="O6" s="10"/>
      <c r="P6" s="9">
        <f t="shared" si="0"/>
        <v>1.3333333333333335</v>
      </c>
      <c r="Q6" s="9">
        <v>1.17</v>
      </c>
      <c r="R6" s="9">
        <f t="shared" si="1"/>
        <v>2</v>
      </c>
      <c r="S6" s="9">
        <f t="shared" si="2"/>
        <v>2.5</v>
      </c>
    </row>
    <row r="7" spans="1:19" ht="15.75" x14ac:dyDescent="0.25">
      <c r="A7" s="11" t="str">
        <f>[1]Sheet1!A7</f>
        <v>6. Kylian</v>
      </c>
      <c r="B7" s="11" t="s">
        <v>5</v>
      </c>
      <c r="C7" s="12" t="s">
        <v>4</v>
      </c>
      <c r="D7" s="13"/>
      <c r="E7" s="14">
        <f>([1]Sheet1!H7+[1]Sheet1!L7+[1]Sheet1!O7+[1]Sheet1!V7)/4</f>
        <v>1</v>
      </c>
      <c r="F7" s="14">
        <v>1</v>
      </c>
      <c r="G7" s="14">
        <f>([1]Sheet1!D7+[1]Sheet1!I7+[1]Sheet1!N7+[1]Sheet1!S7+[1]Sheet1!Z7+[1]Sheet1!AA7)/6</f>
        <v>1</v>
      </c>
      <c r="H7" s="14">
        <v>1</v>
      </c>
      <c r="I7" s="14">
        <f>([1]Sheet1!E7+[1]Sheet1!J7+[1]Sheet1!P7+[1]Sheet1!T7+[1]Sheet1!W7+[1]Sheet1!X7+[1]Sheet1!AB7)/7</f>
        <v>1.1428571428571428</v>
      </c>
      <c r="J7" s="14">
        <v>1.57</v>
      </c>
      <c r="K7" s="14">
        <f>([1]Sheet1!F7+[1]Sheet1!K7+[1]Sheet1!Q7+[1]Sheet1!Y7)/4</f>
        <v>3.75</v>
      </c>
      <c r="L7" s="14">
        <v>4</v>
      </c>
      <c r="M7" s="14">
        <f>([1]Sheet1!G7+[1]Sheet1!M7+[1]Sheet1!R7+[1]Sheet1!U7)/4</f>
        <v>4.75</v>
      </c>
      <c r="N7" s="14">
        <v>5</v>
      </c>
      <c r="O7" s="15"/>
      <c r="P7" s="14">
        <f t="shared" si="0"/>
        <v>1.0714285714285714</v>
      </c>
      <c r="Q7" s="14">
        <v>1.29</v>
      </c>
      <c r="R7" s="14">
        <f t="shared" si="1"/>
        <v>4.25</v>
      </c>
      <c r="S7" s="14">
        <f t="shared" si="2"/>
        <v>4.5</v>
      </c>
    </row>
    <row r="8" spans="1:19" ht="15.75" x14ac:dyDescent="0.25">
      <c r="A8" s="11" t="str">
        <f>[1]Sheet1!A8</f>
        <v xml:space="preserve">7. Bas </v>
      </c>
      <c r="B8" s="11" t="s">
        <v>5</v>
      </c>
      <c r="C8" s="12" t="s">
        <v>4</v>
      </c>
      <c r="D8" s="13"/>
      <c r="E8" s="14">
        <f>([1]Sheet1!H8+[1]Sheet1!L8+[1]Sheet1!O8+[1]Sheet1!V8)/4</f>
        <v>1.75</v>
      </c>
      <c r="F8" s="14">
        <v>1</v>
      </c>
      <c r="G8" s="14">
        <f>([1]Sheet1!D8+[1]Sheet1!I8+[1]Sheet1!N8+[1]Sheet1!S8+[1]Sheet1!Z8+[1]Sheet1!AA8)/6</f>
        <v>1.5</v>
      </c>
      <c r="H8" s="14">
        <v>1</v>
      </c>
      <c r="I8" s="14">
        <f>([1]Sheet1!E8+[1]Sheet1!J8+[1]Sheet1!P8+[1]Sheet1!T8+[1]Sheet1!W8+[1]Sheet1!X8+[1]Sheet1!AB8)/7</f>
        <v>2</v>
      </c>
      <c r="J8" s="14">
        <v>2.4300000000000002</v>
      </c>
      <c r="K8" s="14">
        <f>([1]Sheet1!F8+[1]Sheet1!K8+[1]Sheet1!Q8+[1]Sheet1!Y8)/4</f>
        <v>2.75</v>
      </c>
      <c r="L8" s="14">
        <v>5</v>
      </c>
      <c r="M8" s="14">
        <f>([1]Sheet1!G8+[1]Sheet1!M8+[1]Sheet1!R8+[1]Sheet1!U8)/4</f>
        <v>3.5</v>
      </c>
      <c r="N8" s="14">
        <v>5</v>
      </c>
      <c r="O8" s="15"/>
      <c r="P8" s="14">
        <f t="shared" si="0"/>
        <v>1.75</v>
      </c>
      <c r="Q8" s="14">
        <v>1.71</v>
      </c>
      <c r="R8" s="14">
        <f t="shared" si="1"/>
        <v>3.125</v>
      </c>
      <c r="S8" s="14">
        <f t="shared" si="2"/>
        <v>5</v>
      </c>
    </row>
    <row r="9" spans="1:19" x14ac:dyDescent="0.25">
      <c r="A9" s="6" t="str">
        <f>[1]Sheet1!A9</f>
        <v>8. Femke</v>
      </c>
      <c r="B9" s="6" t="s">
        <v>3</v>
      </c>
      <c r="C9" s="7" t="s">
        <v>4</v>
      </c>
      <c r="D9" s="8"/>
      <c r="E9" s="9">
        <f>([1]Sheet1!H9+[1]Sheet1!L9+[1]Sheet1!O9+[1]Sheet1!V9)/4</f>
        <v>3.25</v>
      </c>
      <c r="F9" s="9">
        <v>3.25</v>
      </c>
      <c r="G9" s="9">
        <f>([1]Sheet1!D9+[1]Sheet1!I9+[1]Sheet1!N9+[1]Sheet1!S9+[1]Sheet1!Z9+[1]Sheet1!AA9)/6</f>
        <v>1.3333333333333333</v>
      </c>
      <c r="H9" s="9">
        <v>1.33</v>
      </c>
      <c r="I9" s="9">
        <f>([1]Sheet1!E9+[1]Sheet1!J9+[1]Sheet1!P9+[1]Sheet1!T9+[1]Sheet1!W9+[1]Sheet1!X9+[1]Sheet1!AB9)/7</f>
        <v>1.1428571428571428</v>
      </c>
      <c r="J9" s="9">
        <v>1.43</v>
      </c>
      <c r="K9" s="9">
        <f>([1]Sheet1!F9+[1]Sheet1!K9+[1]Sheet1!Q9+[1]Sheet1!Y9)/4</f>
        <v>3.75</v>
      </c>
      <c r="L9" s="9">
        <v>3.75</v>
      </c>
      <c r="M9" s="9">
        <f>([1]Sheet1!G9+[1]Sheet1!M9+[1]Sheet1!R9+[1]Sheet1!U9)/4</f>
        <v>3.5</v>
      </c>
      <c r="N9" s="9">
        <v>4</v>
      </c>
      <c r="O9" s="10"/>
      <c r="P9" s="9">
        <f t="shared" si="0"/>
        <v>1.2380952380952381</v>
      </c>
      <c r="Q9" s="9">
        <v>1.38</v>
      </c>
      <c r="R9" s="9">
        <f t="shared" si="1"/>
        <v>3.625</v>
      </c>
      <c r="S9" s="9">
        <f t="shared" si="2"/>
        <v>3.875</v>
      </c>
    </row>
    <row r="10" spans="1:19" x14ac:dyDescent="0.25">
      <c r="A10" s="6" t="str">
        <f>[1]Sheet1!A10</f>
        <v>9. Sharona</v>
      </c>
      <c r="B10" s="6" t="s">
        <v>3</v>
      </c>
      <c r="C10" s="7" t="s">
        <v>4</v>
      </c>
      <c r="D10" s="8"/>
      <c r="E10" s="9">
        <f>([1]Sheet1!H10+[1]Sheet1!L10+[1]Sheet1!O10+[1]Sheet1!V10)/4</f>
        <v>2.5</v>
      </c>
      <c r="F10" s="9">
        <v>2.75</v>
      </c>
      <c r="G10" s="9">
        <f>([1]Sheet1!D10+[1]Sheet1!I10+[1]Sheet1!N10+[1]Sheet1!S10+[1]Sheet1!Z10+[1]Sheet1!AA10)/6</f>
        <v>2</v>
      </c>
      <c r="H10" s="9">
        <v>2.67</v>
      </c>
      <c r="I10" s="9">
        <f>([1]Sheet1!E10+[1]Sheet1!J10+[1]Sheet1!P10+[1]Sheet1!T10+[1]Sheet1!W10+[1]Sheet1!X10+[1]Sheet1!AB10)/7</f>
        <v>2</v>
      </c>
      <c r="J10" s="9">
        <v>2.71</v>
      </c>
      <c r="K10" s="9">
        <f>([1]Sheet1!F10+[1]Sheet1!K10+[1]Sheet1!Q10+[1]Sheet1!Y10)/4</f>
        <v>2.25</v>
      </c>
      <c r="L10" s="9">
        <v>3</v>
      </c>
      <c r="M10" s="9">
        <f>([1]Sheet1!G10+[1]Sheet1!M10+[1]Sheet1!R10+[1]Sheet1!U10)/4</f>
        <v>1.5</v>
      </c>
      <c r="N10" s="9">
        <v>2.75</v>
      </c>
      <c r="O10" s="10"/>
      <c r="P10" s="9">
        <f t="shared" si="0"/>
        <v>2</v>
      </c>
      <c r="Q10" s="9">
        <v>2.69</v>
      </c>
      <c r="R10" s="9">
        <f t="shared" si="1"/>
        <v>1.875</v>
      </c>
      <c r="S10" s="9">
        <f t="shared" si="2"/>
        <v>2.875</v>
      </c>
    </row>
    <row r="11" spans="1:19" ht="15.75" x14ac:dyDescent="0.25">
      <c r="A11" s="11" t="str">
        <f>[1]Sheet1!A11</f>
        <v>10. naamloos</v>
      </c>
      <c r="B11" s="11" t="s">
        <v>5</v>
      </c>
      <c r="C11" s="12" t="s">
        <v>4</v>
      </c>
      <c r="D11" s="13"/>
      <c r="E11" s="14">
        <f>([1]Sheet1!H11+[1]Sheet1!L11+[1]Sheet1!O11+[1]Sheet1!V11)/4</f>
        <v>1</v>
      </c>
      <c r="F11" s="14">
        <v>1.25</v>
      </c>
      <c r="G11" s="14">
        <f>([1]Sheet1!D11+[1]Sheet1!I11+[1]Sheet1!N11+[1]Sheet1!S11+[1]Sheet1!Z11+[1]Sheet1!AA11)/6</f>
        <v>1.5</v>
      </c>
      <c r="H11" s="14">
        <v>1.67</v>
      </c>
      <c r="I11" s="14">
        <f>([1]Sheet1!E11+[1]Sheet1!J11+[1]Sheet1!P11+[1]Sheet1!T11+[1]Sheet1!W11+[1]Sheet1!X11+[1]Sheet1!AB11)/7</f>
        <v>2.2857142857142856</v>
      </c>
      <c r="J11" s="14">
        <v>2.29</v>
      </c>
      <c r="K11" s="14">
        <f>([1]Sheet1!F11+[1]Sheet1!K11+[1]Sheet1!Q11+[1]Sheet1!Y11)/4</f>
        <v>3.75</v>
      </c>
      <c r="L11" s="14">
        <v>3.75</v>
      </c>
      <c r="M11" s="14">
        <f>([1]Sheet1!G11+[1]Sheet1!M11+[1]Sheet1!R11+[1]Sheet1!U11)/4</f>
        <v>3.75</v>
      </c>
      <c r="N11" s="14">
        <v>4</v>
      </c>
      <c r="O11" s="15"/>
      <c r="P11" s="14">
        <f t="shared" si="0"/>
        <v>1.8928571428571428</v>
      </c>
      <c r="Q11" s="14">
        <v>1.98</v>
      </c>
      <c r="R11" s="14">
        <f t="shared" si="1"/>
        <v>3.75</v>
      </c>
      <c r="S11" s="14">
        <f t="shared" si="2"/>
        <v>3.875</v>
      </c>
    </row>
    <row r="12" spans="1:19" x14ac:dyDescent="0.25">
      <c r="A12" s="6" t="str">
        <f>[1]Sheet1!A12</f>
        <v>11. Anouk</v>
      </c>
      <c r="B12" s="6" t="s">
        <v>3</v>
      </c>
      <c r="C12" s="7" t="s">
        <v>4</v>
      </c>
      <c r="D12" s="8"/>
      <c r="E12" s="9">
        <f>([1]Sheet1!H12+[1]Sheet1!L12+[1]Sheet1!O12+[1]Sheet1!V12)/4</f>
        <v>2.75</v>
      </c>
      <c r="F12" s="9">
        <v>2.75</v>
      </c>
      <c r="G12" s="9">
        <f>([1]Sheet1!D12+[1]Sheet1!I12+[1]Sheet1!N12+[1]Sheet1!S12+[1]Sheet1!Z12+[1]Sheet1!AA12)/6</f>
        <v>2</v>
      </c>
      <c r="H12" s="9">
        <v>2.67</v>
      </c>
      <c r="I12" s="9">
        <f>([1]Sheet1!E12+[1]Sheet1!J12+[1]Sheet1!P12+[1]Sheet1!T12+[1]Sheet1!W12+[1]Sheet1!X12+[1]Sheet1!AB12)/7</f>
        <v>1.8571428571428572</v>
      </c>
      <c r="J12" s="9">
        <v>2</v>
      </c>
      <c r="K12" s="9">
        <f>([1]Sheet1!F12+[1]Sheet1!K12+[1]Sheet1!Q12+[1]Sheet1!Y12)/4</f>
        <v>2</v>
      </c>
      <c r="L12" s="9">
        <v>2.5</v>
      </c>
      <c r="M12" s="9">
        <f>([1]Sheet1!G12+[1]Sheet1!M12+[1]Sheet1!R12+[1]Sheet1!U12)/4</f>
        <v>2</v>
      </c>
      <c r="N12" s="9">
        <v>3.5</v>
      </c>
      <c r="O12" s="10"/>
      <c r="P12" s="9">
        <f t="shared" si="0"/>
        <v>1.9285714285714286</v>
      </c>
      <c r="Q12" s="9">
        <v>2.33</v>
      </c>
      <c r="R12" s="9">
        <f t="shared" si="1"/>
        <v>2</v>
      </c>
      <c r="S12" s="9">
        <f t="shared" si="2"/>
        <v>3</v>
      </c>
    </row>
    <row r="13" spans="1:19" x14ac:dyDescent="0.25">
      <c r="A13" s="6" t="str">
        <f>[1]Sheet1!A13</f>
        <v>12. Danique</v>
      </c>
      <c r="B13" s="6" t="s">
        <v>3</v>
      </c>
      <c r="C13" s="7" t="s">
        <v>4</v>
      </c>
      <c r="D13" s="8"/>
      <c r="E13" s="9">
        <f>([1]Sheet1!H13+[1]Sheet1!L13+[1]Sheet1!O13+[1]Sheet1!V13)/4</f>
        <v>3</v>
      </c>
      <c r="F13" s="9">
        <v>1.5</v>
      </c>
      <c r="G13" s="9">
        <f>([1]Sheet1!D13+[1]Sheet1!I13+[1]Sheet1!N13+[1]Sheet1!S13+[1]Sheet1!Z13+[1]Sheet1!AA13)/6</f>
        <v>1.5</v>
      </c>
      <c r="H13" s="9">
        <v>1.33</v>
      </c>
      <c r="I13" s="9">
        <f>([1]Sheet1!E13+[1]Sheet1!J13+[1]Sheet1!P13+[1]Sheet1!T13+[1]Sheet1!W13+[1]Sheet1!X13+[1]Sheet1!AB13)/7</f>
        <v>1.1428571428571428</v>
      </c>
      <c r="J13" s="9">
        <v>1.86</v>
      </c>
      <c r="K13" s="9">
        <f>([1]Sheet1!F13+[1]Sheet1!K13+[1]Sheet1!Q13+[1]Sheet1!Y13)/4</f>
        <v>2</v>
      </c>
      <c r="L13" s="9">
        <v>2.5</v>
      </c>
      <c r="M13" s="9">
        <f>([1]Sheet1!G13+[1]Sheet1!M13+[1]Sheet1!R13+[1]Sheet1!U13)/4</f>
        <v>2.5</v>
      </c>
      <c r="N13" s="9">
        <v>2.5</v>
      </c>
      <c r="O13" s="10"/>
      <c r="P13" s="9">
        <f t="shared" si="0"/>
        <v>1.3214285714285714</v>
      </c>
      <c r="Q13" s="9">
        <v>1.6</v>
      </c>
      <c r="R13" s="9">
        <f t="shared" si="1"/>
        <v>2.25</v>
      </c>
      <c r="S13" s="9">
        <f t="shared" si="2"/>
        <v>2.5</v>
      </c>
    </row>
    <row r="14" spans="1:19" ht="15.75" x14ac:dyDescent="0.25">
      <c r="A14" s="11" t="str">
        <f>[1]Sheet1!A14</f>
        <v>13. Geraldo</v>
      </c>
      <c r="B14" s="11" t="s">
        <v>5</v>
      </c>
      <c r="C14" s="12" t="s">
        <v>4</v>
      </c>
      <c r="D14" s="13"/>
      <c r="E14" s="14">
        <f>([1]Sheet1!H14+[1]Sheet1!L14+[1]Sheet1!O14+[1]Sheet1!V14)/4</f>
        <v>1</v>
      </c>
      <c r="F14" s="14">
        <v>1</v>
      </c>
      <c r="G14" s="14">
        <f>([1]Sheet1!D14+[1]Sheet1!I14+[1]Sheet1!N14+[1]Sheet1!S14+[1]Sheet1!Z14+[1]Sheet1!AA14)/6</f>
        <v>1.1666666666666667</v>
      </c>
      <c r="H14" s="14">
        <v>1.5</v>
      </c>
      <c r="I14" s="14">
        <f>([1]Sheet1!E14+[1]Sheet1!J14+[1]Sheet1!P14+[1]Sheet1!T14+[1]Sheet1!W14+[1]Sheet1!X14+[1]Sheet1!AB14)/7</f>
        <v>1.7142857142857142</v>
      </c>
      <c r="J14" s="14">
        <v>2</v>
      </c>
      <c r="K14" s="14">
        <f>([1]Sheet1!F14+[1]Sheet1!K14+[1]Sheet1!Q14+[1]Sheet1!Y14)/4</f>
        <v>5</v>
      </c>
      <c r="L14" s="14">
        <v>5</v>
      </c>
      <c r="M14" s="14">
        <f>([1]Sheet1!G14+[1]Sheet1!M14+[1]Sheet1!R14+[1]Sheet1!U14)/4</f>
        <v>5</v>
      </c>
      <c r="N14" s="14">
        <v>5</v>
      </c>
      <c r="O14" s="15"/>
      <c r="P14" s="14">
        <f t="shared" si="0"/>
        <v>1.4404761904761905</v>
      </c>
      <c r="Q14" s="14">
        <v>1.75</v>
      </c>
      <c r="R14" s="14">
        <f t="shared" si="1"/>
        <v>5</v>
      </c>
      <c r="S14" s="14">
        <f t="shared" si="2"/>
        <v>5</v>
      </c>
    </row>
    <row r="15" spans="1:19" x14ac:dyDescent="0.25">
      <c r="A15" s="6" t="str">
        <f>[1]Sheet1!A15</f>
        <v>14. Noelle</v>
      </c>
      <c r="B15" s="6" t="s">
        <v>3</v>
      </c>
      <c r="C15" s="7" t="s">
        <v>4</v>
      </c>
      <c r="D15" s="8"/>
      <c r="E15" s="9">
        <f>([1]Sheet1!H15+[1]Sheet1!L15+[1]Sheet1!O15+[1]Sheet1!V15)/4</f>
        <v>3</v>
      </c>
      <c r="F15" s="9">
        <v>1</v>
      </c>
      <c r="G15" s="9">
        <f>([1]Sheet1!D15+[1]Sheet1!I15+[1]Sheet1!N15+[1]Sheet1!S15+[1]Sheet1!Z15+[1]Sheet1!AA15)/6</f>
        <v>1</v>
      </c>
      <c r="H15" s="9">
        <v>1</v>
      </c>
      <c r="I15" s="9">
        <f>([1]Sheet1!E15+[1]Sheet1!J15+[1]Sheet1!P15+[1]Sheet1!T15+[1]Sheet1!W15+[1]Sheet1!X15+[1]Sheet1!AB15)/7</f>
        <v>1</v>
      </c>
      <c r="J15" s="9">
        <v>1.29</v>
      </c>
      <c r="K15" s="9">
        <f>([1]Sheet1!F15+[1]Sheet1!K15+[1]Sheet1!Q15+[1]Sheet1!Y15)/4</f>
        <v>2.5</v>
      </c>
      <c r="L15" s="9">
        <v>3.25</v>
      </c>
      <c r="M15" s="9">
        <f>([1]Sheet1!G15+[1]Sheet1!M15+[1]Sheet1!R15+[1]Sheet1!U15)/4</f>
        <v>2.25</v>
      </c>
      <c r="N15" s="9">
        <v>3</v>
      </c>
      <c r="O15" s="10"/>
      <c r="P15" s="9">
        <f t="shared" si="0"/>
        <v>1</v>
      </c>
      <c r="Q15" s="9">
        <v>1.1399999999999999</v>
      </c>
      <c r="R15" s="9">
        <f t="shared" si="1"/>
        <v>2.375</v>
      </c>
      <c r="S15" s="9">
        <f t="shared" si="2"/>
        <v>3.125</v>
      </c>
    </row>
    <row r="16" spans="1:19" x14ac:dyDescent="0.25">
      <c r="A16" s="6" t="str">
        <f>[1]Sheet1!A16</f>
        <v>15. Jannique</v>
      </c>
      <c r="B16" s="6" t="s">
        <v>3</v>
      </c>
      <c r="C16" s="7" t="s">
        <v>4</v>
      </c>
      <c r="D16" s="8"/>
      <c r="E16" s="9">
        <f>([1]Sheet1!H16+[1]Sheet1!L16+[1]Sheet1!O16+[1]Sheet1!V16)/4</f>
        <v>1.75</v>
      </c>
      <c r="F16" s="9">
        <v>2.75</v>
      </c>
      <c r="G16" s="9">
        <f>([1]Sheet1!D16+[1]Sheet1!I16+[1]Sheet1!N16+[1]Sheet1!S16+[1]Sheet1!Z16+[1]Sheet1!AA16)/6</f>
        <v>1.5</v>
      </c>
      <c r="H16" s="9">
        <v>2.67</v>
      </c>
      <c r="I16" s="9">
        <f>([1]Sheet1!E16+[1]Sheet1!J16+[1]Sheet1!P16+[1]Sheet1!T16+[1]Sheet1!W16+[1]Sheet1!X16+[1]Sheet1!AB16)/7</f>
        <v>1.4285714285714286</v>
      </c>
      <c r="J16" s="9">
        <v>3.71</v>
      </c>
      <c r="K16" s="9">
        <f>([1]Sheet1!F16+[1]Sheet1!K16+[1]Sheet1!Q16+[1]Sheet1!Y16)/4</f>
        <v>3.75</v>
      </c>
      <c r="L16" s="9">
        <v>4</v>
      </c>
      <c r="M16" s="9">
        <f>([1]Sheet1!G16+[1]Sheet1!M16+[1]Sheet1!R16+[1]Sheet1!U16)/4</f>
        <v>1.75</v>
      </c>
      <c r="N16" s="9">
        <v>3.75</v>
      </c>
      <c r="O16" s="10"/>
      <c r="P16" s="9">
        <f t="shared" si="0"/>
        <v>1.4642857142857144</v>
      </c>
      <c r="Q16" s="9">
        <v>3.19</v>
      </c>
      <c r="R16" s="9">
        <f t="shared" si="1"/>
        <v>2.75</v>
      </c>
      <c r="S16" s="9">
        <f t="shared" si="2"/>
        <v>3.875</v>
      </c>
    </row>
    <row r="17" spans="3:19" ht="18.75" x14ac:dyDescent="0.3">
      <c r="C17" s="7"/>
      <c r="E17" s="20" t="s">
        <v>26</v>
      </c>
      <c r="F17" s="20" t="s">
        <v>9</v>
      </c>
      <c r="G17" s="21" t="s">
        <v>27</v>
      </c>
      <c r="H17" s="21" t="s">
        <v>28</v>
      </c>
      <c r="I17" s="21" t="s">
        <v>29</v>
      </c>
      <c r="J17" s="21" t="s">
        <v>30</v>
      </c>
      <c r="K17" s="21" t="s">
        <v>31</v>
      </c>
      <c r="L17" s="22" t="s">
        <v>32</v>
      </c>
      <c r="M17" s="22" t="s">
        <v>33</v>
      </c>
      <c r="N17" s="22" t="s">
        <v>34</v>
      </c>
      <c r="O17" s="1"/>
      <c r="P17" s="21" t="s">
        <v>35</v>
      </c>
      <c r="Q17" s="21" t="s">
        <v>36</v>
      </c>
      <c r="R17" s="21" t="s">
        <v>37</v>
      </c>
      <c r="S17" s="21" t="s">
        <v>38</v>
      </c>
    </row>
    <row r="18" spans="3:19" x14ac:dyDescent="0.25">
      <c r="C18" s="7"/>
      <c r="D18" s="6" t="s">
        <v>6</v>
      </c>
      <c r="E18" s="9">
        <f t="shared" ref="E18:N18" si="3">AVERAGE(E2:E16)</f>
        <v>2.1833333333333331</v>
      </c>
      <c r="F18" s="9">
        <f t="shared" si="3"/>
        <v>1.9833333333333334</v>
      </c>
      <c r="G18" s="9">
        <f t="shared" si="3"/>
        <v>1.5888888888888888</v>
      </c>
      <c r="H18" s="9">
        <f t="shared" si="3"/>
        <v>1.6560000000000001</v>
      </c>
      <c r="I18" s="9">
        <f t="shared" si="3"/>
        <v>1.657142857142857</v>
      </c>
      <c r="J18" s="9">
        <f t="shared" si="3"/>
        <v>1.962</v>
      </c>
      <c r="K18" s="9">
        <f t="shared" si="3"/>
        <v>2.95</v>
      </c>
      <c r="L18" s="9">
        <f t="shared" si="3"/>
        <v>3.35</v>
      </c>
      <c r="M18" s="9">
        <f t="shared" si="3"/>
        <v>2.9166666666666665</v>
      </c>
      <c r="N18" s="9">
        <f t="shared" si="3"/>
        <v>3.7166666666666668</v>
      </c>
      <c r="O18" s="6" t="s">
        <v>6</v>
      </c>
      <c r="P18" s="9">
        <f>AVERAGE(P2:P16)</f>
        <v>1.623015873015873</v>
      </c>
      <c r="Q18" s="9">
        <f>AVERAGE(Q2:Q16)</f>
        <v>1.8093333333333337</v>
      </c>
      <c r="R18" s="9">
        <f>AVERAGE(R2:R16)</f>
        <v>2.9333333333333331</v>
      </c>
      <c r="S18" s="9">
        <f>AVERAGE(S2:S16)</f>
        <v>3.5333333333333332</v>
      </c>
    </row>
    <row r="19" spans="3:19" x14ac:dyDescent="0.25">
      <c r="C19" s="7"/>
      <c r="D19" s="6" t="s">
        <v>7</v>
      </c>
      <c r="E19" s="9">
        <f t="shared" ref="E19:L19" si="4">AVERAGE(E7,E8,E11,E14)</f>
        <v>1.1875</v>
      </c>
      <c r="F19" s="9">
        <f t="shared" si="4"/>
        <v>1.0625</v>
      </c>
      <c r="G19" s="9">
        <f t="shared" si="4"/>
        <v>1.2916666666666667</v>
      </c>
      <c r="H19" s="9">
        <f t="shared" si="4"/>
        <v>1.2925</v>
      </c>
      <c r="I19" s="9">
        <f t="shared" si="4"/>
        <v>1.7857142857142858</v>
      </c>
      <c r="J19" s="9">
        <f t="shared" si="4"/>
        <v>2.0724999999999998</v>
      </c>
      <c r="K19" s="9">
        <f t="shared" si="4"/>
        <v>3.8125</v>
      </c>
      <c r="L19" s="9">
        <f t="shared" si="4"/>
        <v>4.4375</v>
      </c>
      <c r="M19" s="9">
        <f>AVERAGE(M7,M8,M12,M12,M11,M14)</f>
        <v>3.5</v>
      </c>
      <c r="N19" s="9">
        <f>AVERAGE(N7,N8,N12,N12,N11,N14)</f>
        <v>4.333333333333333</v>
      </c>
      <c r="O19" s="6" t="s">
        <v>7</v>
      </c>
      <c r="P19" s="9">
        <f>AVERAGE(P8,P7,P11,P14)</f>
        <v>1.5386904761904761</v>
      </c>
      <c r="Q19" s="9">
        <f>AVERAGE(Q8,Q7,Q11,Q14)</f>
        <v>1.6825000000000001</v>
      </c>
      <c r="R19" s="9">
        <f>AVERAGE(R7,R8,R11,R14)</f>
        <v>4.03125</v>
      </c>
      <c r="S19" s="9">
        <f>AVERAGE(S7,S8,S11,S14)</f>
        <v>4.59375</v>
      </c>
    </row>
    <row r="20" spans="3:19" x14ac:dyDescent="0.25">
      <c r="C20" s="7"/>
      <c r="D20" s="6" t="s">
        <v>8</v>
      </c>
      <c r="E20" s="9">
        <f t="shared" ref="E20:L20" si="5">AVERAGE(E2,E3,E4,E5,E6,E9,E10,E12,E13,E15,E16)</f>
        <v>2.5454545454545454</v>
      </c>
      <c r="F20" s="9">
        <f t="shared" si="5"/>
        <v>2.3181818181818183</v>
      </c>
      <c r="G20" s="9">
        <f t="shared" si="5"/>
        <v>1.6969696969696968</v>
      </c>
      <c r="H20" s="9">
        <f t="shared" si="5"/>
        <v>1.7881818181818183</v>
      </c>
      <c r="I20" s="9">
        <f t="shared" si="5"/>
        <v>1.6103896103896103</v>
      </c>
      <c r="J20" s="9">
        <f t="shared" si="5"/>
        <v>1.9218181818181819</v>
      </c>
      <c r="K20" s="9">
        <f t="shared" si="5"/>
        <v>2.6363636363636362</v>
      </c>
      <c r="L20" s="9">
        <f t="shared" si="5"/>
        <v>2.9545454545454546</v>
      </c>
      <c r="M20" s="9">
        <f>AVERAGE(M2:M6,M9,M10,M12,M13,M15,M16)</f>
        <v>2.4318181818181817</v>
      </c>
      <c r="N20" s="9">
        <f>AVERAGE(N2:N6,N9,N10,N12,N13,N15,N16)</f>
        <v>3.3409090909090908</v>
      </c>
      <c r="O20" s="6" t="s">
        <v>8</v>
      </c>
      <c r="P20" s="9">
        <f>AVERAGE(P2,P3,P4,P5,P6,P9,P10,P12,P13,P15,P16)</f>
        <v>1.6536796536796536</v>
      </c>
      <c r="Q20" s="9">
        <f>AVERAGE(Q2,Q3,Q4,Q5,Q6,Q9,Q10,Q12,Q13,Q15,Q16)</f>
        <v>1.8554545454545457</v>
      </c>
      <c r="R20" s="9">
        <f>AVERAGE(R2,R3,R4,R5,R6,R8,R8,R9,R10,R12,R13,R15,R16)</f>
        <v>2.625</v>
      </c>
      <c r="S20" s="9">
        <f>AVERAGE(S2,S3,S4,S5,S6,S8,S8,S9,S10,S12,S13,S15,S16)</f>
        <v>3.4326923076923075</v>
      </c>
    </row>
    <row r="21" spans="3:19" x14ac:dyDescent="0.25">
      <c r="C21" s="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3:19" x14ac:dyDescent="0.25">
      <c r="C22" s="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3:19" ht="18.75" x14ac:dyDescent="0.3">
      <c r="C23" s="7"/>
      <c r="E23" s="16" t="s">
        <v>24</v>
      </c>
      <c r="F23" s="16" t="s">
        <v>25</v>
      </c>
      <c r="G23" s="17" t="s">
        <v>39</v>
      </c>
      <c r="H23" s="17" t="s">
        <v>40</v>
      </c>
      <c r="I23" s="17" t="s">
        <v>41</v>
      </c>
      <c r="J23" s="17" t="s">
        <v>42</v>
      </c>
      <c r="K23" s="17" t="s">
        <v>43</v>
      </c>
      <c r="L23" s="18" t="s">
        <v>44</v>
      </c>
      <c r="M23" s="18" t="s">
        <v>45</v>
      </c>
      <c r="N23" s="18" t="s">
        <v>46</v>
      </c>
      <c r="O23" s="19"/>
      <c r="P23" s="17" t="s">
        <v>47</v>
      </c>
      <c r="Q23" s="17" t="s">
        <v>48</v>
      </c>
      <c r="R23" s="17" t="s">
        <v>49</v>
      </c>
      <c r="S23" s="17" t="s">
        <v>50</v>
      </c>
    </row>
    <row r="24" spans="3:19" x14ac:dyDescent="0.25">
      <c r="D24" s="6" t="s">
        <v>6</v>
      </c>
      <c r="E24" s="9">
        <f t="shared" ref="E24:N24" si="6">STDEV(E2:E16)</f>
        <v>0.8043779021851668</v>
      </c>
      <c r="F24" s="9">
        <f t="shared" si="6"/>
        <v>0.89376144681314351</v>
      </c>
      <c r="G24" s="9">
        <f t="shared" si="6"/>
        <v>0.5377298942344938</v>
      </c>
      <c r="H24" s="9">
        <f t="shared" si="6"/>
        <v>0.66687758568249522</v>
      </c>
      <c r="I24" s="9">
        <f t="shared" si="6"/>
        <v>0.62456982280354556</v>
      </c>
      <c r="J24" s="9">
        <f t="shared" si="6"/>
        <v>0.71402480949293934</v>
      </c>
      <c r="K24" s="9">
        <f t="shared" si="6"/>
        <v>1.1695542496426334</v>
      </c>
      <c r="L24" s="9">
        <f t="shared" si="6"/>
        <v>1.1794369116537891</v>
      </c>
      <c r="M24" s="9">
        <f t="shared" si="6"/>
        <v>1.2235292434281286</v>
      </c>
      <c r="N24" s="9">
        <f t="shared" si="6"/>
        <v>0.9007272194230187</v>
      </c>
      <c r="O24" s="6" t="s">
        <v>6</v>
      </c>
      <c r="P24" s="9">
        <f>STDEV(P2:P16)</f>
        <v>0.54624321895013173</v>
      </c>
      <c r="Q24" s="9">
        <f>STDEV(Q2:Q16)</f>
        <v>0.62699358240810621</v>
      </c>
      <c r="R24" s="9">
        <f>STDEV(R2:R16)</f>
        <v>1.1445393126036512</v>
      </c>
      <c r="S24" s="9">
        <f>STDEV(S2:S16)</f>
        <v>1.0071914037607366</v>
      </c>
    </row>
    <row r="25" spans="3:19" x14ac:dyDescent="0.25">
      <c r="D25" s="6" t="s">
        <v>7</v>
      </c>
      <c r="E25" s="9">
        <f t="shared" ref="E25:N25" si="7">STDEV(E7,E8,E11,E14)</f>
        <v>0.375</v>
      </c>
      <c r="F25" s="9">
        <f t="shared" si="7"/>
        <v>0.125</v>
      </c>
      <c r="G25" s="9">
        <f t="shared" si="7"/>
        <v>0.25</v>
      </c>
      <c r="H25" s="9">
        <f t="shared" si="7"/>
        <v>0.34480670913812955</v>
      </c>
      <c r="I25" s="9">
        <f t="shared" si="7"/>
        <v>0.48795003647426632</v>
      </c>
      <c r="J25" s="9">
        <f t="shared" si="7"/>
        <v>0.37985742939511868</v>
      </c>
      <c r="K25" s="9">
        <f t="shared" si="7"/>
        <v>0.9213893494789992</v>
      </c>
      <c r="L25" s="9">
        <f t="shared" si="7"/>
        <v>0.65748890991914588</v>
      </c>
      <c r="M25" s="9">
        <f t="shared" si="7"/>
        <v>0.7359800721939872</v>
      </c>
      <c r="N25" s="9">
        <f t="shared" si="7"/>
        <v>0.5</v>
      </c>
      <c r="O25" s="6" t="s">
        <v>7</v>
      </c>
      <c r="P25" s="9">
        <f>STDEV(P14,P11,P8,P7)</f>
        <v>0.36426431620938754</v>
      </c>
      <c r="Q25" s="9">
        <f>STDEV(Q14,Q11,Q8,Q7)</f>
        <v>0.28744564703609649</v>
      </c>
      <c r="R25" s="9">
        <f>STDEV(R7,R8,R11,R14)</f>
        <v>0.79303609627809502</v>
      </c>
      <c r="S25" s="9">
        <f>STDEV(S7,S8,S11,S14)</f>
        <v>0.53400023408234565</v>
      </c>
    </row>
    <row r="26" spans="3:19" x14ac:dyDescent="0.25">
      <c r="D26" s="6" t="s">
        <v>8</v>
      </c>
      <c r="E26" s="9">
        <f>STDEV(E2,E3,E4,E5,E6,E9,E10,E12,E13,E15,E16)</f>
        <v>0.56809090181701849</v>
      </c>
      <c r="F26" s="9">
        <f>STDEV(F2,F3,F4,F5,F6,F9,F10,F12,F13,F15,F16)</f>
        <v>0.80693020989201003</v>
      </c>
      <c r="G26" s="9">
        <f>STDEV(G2,G3,G4,G5,G6,G9,G10,G12,G13,G15,G16)</f>
        <v>0.58127341920888564</v>
      </c>
      <c r="H26" s="9">
        <f>STDEV(H2,H3,H4,H5,H6,H9,H10,H12,H13,H15,H16)</f>
        <v>0.71754885801342005</v>
      </c>
      <c r="I26" s="9">
        <f>STDEV(I16,I15,I13,I12,I10,I9,I6,I5,I4,I3,I2)</f>
        <v>0.68240543664517639</v>
      </c>
      <c r="J26" s="9">
        <f>STDEV(J16,J15,J13,J12,J10,J9,J6,J5,J4,J3,J2)</f>
        <v>0.8147492642748223</v>
      </c>
      <c r="K26" s="9">
        <f>STDEV(K2,K3,K4,K5,K6,K9,K10,K12,K13,K15,K16)</f>
        <v>1.1200649331826502</v>
      </c>
      <c r="L26" s="9">
        <f>STDEV(L2,L3,L4,L5,L6,L9,L10,L12,L13,L15,L16)</f>
        <v>1.0829253310950266</v>
      </c>
      <c r="M26" s="9">
        <f>STDEV(M2,M3,M4,M5,M6,M9,M10,M12,M13,M15,M16)</f>
        <v>0.98164981721404299</v>
      </c>
      <c r="N26" s="9">
        <f>STDEV(N2,N3,N4,N5,N6,N9,N10,N12,N13,N15,N16)</f>
        <v>0.69167123036099365</v>
      </c>
      <c r="O26" s="6" t="s">
        <v>8</v>
      </c>
      <c r="P26" s="9">
        <f>STDEV(P2:P6,P9,P10,P12,P13,P15,P16)</f>
        <v>0.61159558952022752</v>
      </c>
      <c r="Q26" s="9">
        <f>STDEV(Q2:Q6,Q9,Q10,Q12,Q13,Q15,Q16)</f>
        <v>0.71889308852378841</v>
      </c>
      <c r="R26" s="9">
        <f>STDEV(R2,R3,R4,R5,R6,R9,R11,R11,R10,R12,R13,R15,R16)</f>
        <v>1.015702043428899</v>
      </c>
      <c r="S26" s="9">
        <f>STDEV(S2,S3,S4,S5,S6,S9,S11,S11,S10,S12,S13,S15,S16)</f>
        <v>0.82199822976913328</v>
      </c>
    </row>
    <row r="27" spans="3:19" x14ac:dyDescent="0.25">
      <c r="E27" s="9"/>
      <c r="F27" s="9"/>
      <c r="G27" s="9"/>
      <c r="H27" s="9"/>
      <c r="I27" s="9"/>
      <c r="J27" s="9"/>
      <c r="K27" s="9"/>
      <c r="L27" s="9"/>
      <c r="M27" s="9"/>
      <c r="N27" s="9"/>
      <c r="P27" s="9"/>
      <c r="Q27" s="9"/>
      <c r="R27" s="9"/>
      <c r="S27" s="9"/>
    </row>
    <row r="28" spans="3:19" x14ac:dyDescent="0.25">
      <c r="E28" s="24" t="s">
        <v>14</v>
      </c>
      <c r="F28" s="24" t="s">
        <v>15</v>
      </c>
      <c r="G28" s="24" t="s">
        <v>16</v>
      </c>
      <c r="H28" s="24" t="s">
        <v>17</v>
      </c>
      <c r="I28" s="24" t="s">
        <v>18</v>
      </c>
      <c r="J28" s="24" t="s">
        <v>19</v>
      </c>
      <c r="K28" s="24" t="s">
        <v>20</v>
      </c>
      <c r="L28" s="24" t="s">
        <v>21</v>
      </c>
      <c r="M28" s="24" t="s">
        <v>22</v>
      </c>
      <c r="N28" s="24" t="s">
        <v>23</v>
      </c>
    </row>
    <row r="29" spans="3:19" x14ac:dyDescent="0.25">
      <c r="E29" s="26" t="s">
        <v>51</v>
      </c>
    </row>
    <row r="30" spans="3:19" x14ac:dyDescent="0.25">
      <c r="D30" s="6" t="s">
        <v>6</v>
      </c>
      <c r="E30" s="6">
        <f>MODE(E2:E16)</f>
        <v>3</v>
      </c>
      <c r="F30" s="6">
        <f>MODE(F2:F16)</f>
        <v>2.75</v>
      </c>
      <c r="G30" s="6">
        <f t="shared" ref="G30:N30" si="8">MODE(G2:G16)</f>
        <v>1.5</v>
      </c>
      <c r="H30" s="6">
        <f t="shared" si="8"/>
        <v>2.67</v>
      </c>
      <c r="I30" s="6">
        <f t="shared" si="8"/>
        <v>1</v>
      </c>
      <c r="J30" s="6">
        <f t="shared" si="8"/>
        <v>1</v>
      </c>
      <c r="K30" s="6">
        <f t="shared" si="8"/>
        <v>2</v>
      </c>
      <c r="L30" s="6">
        <f t="shared" si="8"/>
        <v>5</v>
      </c>
      <c r="M30" s="6">
        <f t="shared" si="8"/>
        <v>2</v>
      </c>
      <c r="N30" s="6">
        <f t="shared" si="8"/>
        <v>5</v>
      </c>
    </row>
    <row r="31" spans="3:19" x14ac:dyDescent="0.25">
      <c r="D31" s="6" t="s">
        <v>63</v>
      </c>
      <c r="M31" s="6" t="e">
        <f>MODE(M7,M8,M11,M14)</f>
        <v>#N/A</v>
      </c>
    </row>
    <row r="32" spans="3:19" x14ac:dyDescent="0.25">
      <c r="D32" s="6" t="s">
        <v>62</v>
      </c>
    </row>
    <row r="34" spans="4:14" x14ac:dyDescent="0.25">
      <c r="E34" s="26" t="s">
        <v>52</v>
      </c>
    </row>
    <row r="35" spans="4:14" x14ac:dyDescent="0.25">
      <c r="D35" s="6" t="s">
        <v>6</v>
      </c>
      <c r="E35" s="9">
        <f>MEDIAN(E2:E16)</f>
        <v>2.5</v>
      </c>
      <c r="F35" s="9">
        <f t="shared" ref="F35:N35" si="9">MEDIAN(F2:F16)</f>
        <v>2</v>
      </c>
      <c r="G35" s="9">
        <f t="shared" si="9"/>
        <v>1.5</v>
      </c>
      <c r="H35" s="9">
        <f t="shared" si="9"/>
        <v>1.5</v>
      </c>
      <c r="I35" s="9">
        <f t="shared" si="9"/>
        <v>1.5714285714285714</v>
      </c>
      <c r="J35" s="9">
        <f t="shared" si="9"/>
        <v>1.86</v>
      </c>
      <c r="K35" s="9">
        <f t="shared" si="9"/>
        <v>2.75</v>
      </c>
      <c r="L35" s="9">
        <f t="shared" si="9"/>
        <v>3.25</v>
      </c>
      <c r="M35" s="9">
        <f t="shared" si="9"/>
        <v>2.5</v>
      </c>
      <c r="N35" s="9">
        <f t="shared" si="9"/>
        <v>3.75</v>
      </c>
    </row>
    <row r="36" spans="4:14" x14ac:dyDescent="0.25">
      <c r="D36" s="6" t="s">
        <v>71</v>
      </c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4:14" x14ac:dyDescent="0.25">
      <c r="D37" s="6" t="s">
        <v>62</v>
      </c>
      <c r="E37" s="9"/>
      <c r="F37" s="9"/>
      <c r="G37" s="9"/>
      <c r="H37" s="9"/>
      <c r="I37" s="9"/>
      <c r="J37" s="9"/>
      <c r="K37" s="9"/>
      <c r="L37" s="9"/>
      <c r="M37" s="9"/>
      <c r="N37" s="9"/>
    </row>
    <row r="39" spans="4:14" x14ac:dyDescent="0.25">
      <c r="E39" s="24" t="s">
        <v>54</v>
      </c>
      <c r="F39" s="24"/>
      <c r="G39" s="24" t="s">
        <v>55</v>
      </c>
      <c r="H39" s="24"/>
      <c r="I39" s="24" t="s">
        <v>56</v>
      </c>
      <c r="J39" s="24"/>
      <c r="K39" s="24" t="s">
        <v>57</v>
      </c>
      <c r="L39" s="24"/>
      <c r="M39" s="24" t="s">
        <v>58</v>
      </c>
      <c r="N39" s="24"/>
    </row>
    <row r="40" spans="4:14" x14ac:dyDescent="0.25">
      <c r="D40" s="26" t="s">
        <v>59</v>
      </c>
      <c r="E40" s="6">
        <f>_xlfn.T.TEST(E2:E16,F2:F16,2,1)</f>
        <v>0.31245120787889147</v>
      </c>
      <c r="G40" s="6">
        <f>_xlfn.T.TEST(G2:G16,H2:H16,2,1)</f>
        <v>0.63925457069129843</v>
      </c>
      <c r="I40" s="6">
        <f>_xlfn.T.TEST(I2:I16,J2:J16,2,1)</f>
        <v>0.12223170191695538</v>
      </c>
      <c r="K40" s="6">
        <f>_xlfn.T.TEST(K2:K16,L2:L16,2,1)</f>
        <v>1.8419535142926075E-2</v>
      </c>
      <c r="M40" s="6">
        <f>_xlfn.T.TEST(M2:M16,N2:N16,2,1)</f>
        <v>2.2067371693381554E-4</v>
      </c>
    </row>
    <row r="41" spans="4:14" x14ac:dyDescent="0.25">
      <c r="D41" s="6" t="s">
        <v>60</v>
      </c>
    </row>
    <row r="42" spans="4:14" x14ac:dyDescent="0.25">
      <c r="D42" s="6" t="s">
        <v>61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19" sqref="E19"/>
    </sheetView>
  </sheetViews>
  <sheetFormatPr defaultRowHeight="15" x14ac:dyDescent="0.25"/>
  <cols>
    <col min="1" max="1" width="33" customWidth="1"/>
    <col min="2" max="2" width="32.85546875" customWidth="1"/>
  </cols>
  <sheetData>
    <row r="1" spans="1:7" ht="18.75" x14ac:dyDescent="0.3">
      <c r="A1" s="4" t="s">
        <v>14</v>
      </c>
      <c r="B1" s="4" t="s">
        <v>15</v>
      </c>
      <c r="F1" s="9"/>
      <c r="G1" s="9"/>
    </row>
    <row r="2" spans="1:7" x14ac:dyDescent="0.25">
      <c r="A2" s="9">
        <f>([1]Sheet1!D2+[1]Sheet1!H2+[1]Sheet1!K2+[1]Sheet1!R2)/4</f>
        <v>1</v>
      </c>
      <c r="B2" s="9">
        <v>2</v>
      </c>
      <c r="F2" s="9"/>
      <c r="G2" s="9"/>
    </row>
    <row r="3" spans="1:7" x14ac:dyDescent="0.25">
      <c r="A3" s="9">
        <f>([1]Sheet1!D3+[1]Sheet1!H3+[1]Sheet1!K3+[1]Sheet1!R3)/4</f>
        <v>2.5</v>
      </c>
      <c r="B3" s="9">
        <v>2.75</v>
      </c>
      <c r="F3" s="9"/>
      <c r="G3" s="9"/>
    </row>
    <row r="4" spans="1:7" x14ac:dyDescent="0.25">
      <c r="A4" s="9">
        <f>([1]Sheet1!D4+[1]Sheet1!H4+[1]Sheet1!K4+[1]Sheet1!R4)/4</f>
        <v>2.75</v>
      </c>
      <c r="B4" s="9">
        <v>2.75</v>
      </c>
      <c r="F4" s="9"/>
      <c r="G4" s="9"/>
    </row>
    <row r="5" spans="1:7" x14ac:dyDescent="0.25">
      <c r="A5" s="9">
        <f>([1]Sheet1!D5+[1]Sheet1!H5+[1]Sheet1!K5+[1]Sheet1!R5)/4</f>
        <v>3.5</v>
      </c>
      <c r="B5" s="9">
        <v>1</v>
      </c>
      <c r="F5" s="9"/>
      <c r="G5" s="9"/>
    </row>
    <row r="6" spans="1:7" x14ac:dyDescent="0.25">
      <c r="A6" s="9">
        <f>([1]Sheet1!D6+[1]Sheet1!H6+[1]Sheet1!K6+[1]Sheet1!R6)/4</f>
        <v>3.75</v>
      </c>
      <c r="B6" s="9">
        <v>3</v>
      </c>
      <c r="F6" s="9"/>
      <c r="G6" s="9"/>
    </row>
    <row r="7" spans="1:7" ht="15.75" x14ac:dyDescent="0.25">
      <c r="A7" s="14">
        <f>([1]Sheet1!D7+[1]Sheet1!H7+[1]Sheet1!K7+[1]Sheet1!R7)/4</f>
        <v>1.75</v>
      </c>
      <c r="B7" s="14">
        <v>1</v>
      </c>
      <c r="F7" s="9"/>
      <c r="G7" s="9"/>
    </row>
    <row r="8" spans="1:7" ht="15.75" x14ac:dyDescent="0.25">
      <c r="A8" s="14">
        <f>([1]Sheet1!D8+[1]Sheet1!H8+[1]Sheet1!K8+[1]Sheet1!R8)/4</f>
        <v>3.25</v>
      </c>
      <c r="B8" s="14">
        <v>1</v>
      </c>
      <c r="F8" s="9"/>
      <c r="G8" s="9"/>
    </row>
    <row r="9" spans="1:7" x14ac:dyDescent="0.25">
      <c r="A9" s="9">
        <f>([1]Sheet1!D9+[1]Sheet1!H9+[1]Sheet1!K9+[1]Sheet1!R9)/4</f>
        <v>3</v>
      </c>
      <c r="B9" s="9">
        <v>3.25</v>
      </c>
      <c r="F9" s="9"/>
      <c r="G9" s="9"/>
    </row>
    <row r="10" spans="1:7" x14ac:dyDescent="0.25">
      <c r="A10" s="9">
        <f>([1]Sheet1!D10+[1]Sheet1!H10+[1]Sheet1!K10+[1]Sheet1!R10)/4</f>
        <v>2.25</v>
      </c>
      <c r="B10" s="9">
        <v>2.75</v>
      </c>
      <c r="F10" s="9"/>
      <c r="G10" s="9"/>
    </row>
    <row r="11" spans="1:7" ht="15.75" x14ac:dyDescent="0.25">
      <c r="A11" s="14">
        <f>([1]Sheet1!D11+[1]Sheet1!H11+[1]Sheet1!K11+[1]Sheet1!R11)/4</f>
        <v>2.75</v>
      </c>
      <c r="B11" s="14">
        <v>1.25</v>
      </c>
      <c r="F11" s="9"/>
      <c r="G11" s="9"/>
    </row>
    <row r="12" spans="1:7" x14ac:dyDescent="0.25">
      <c r="A12" s="9">
        <f>([1]Sheet1!D12+[1]Sheet1!H12+[1]Sheet1!K12+[1]Sheet1!R12)/4</f>
        <v>1.75</v>
      </c>
      <c r="B12" s="9">
        <v>2.75</v>
      </c>
    </row>
    <row r="13" spans="1:7" x14ac:dyDescent="0.25">
      <c r="A13" s="9">
        <f>([1]Sheet1!D13+[1]Sheet1!H13+[1]Sheet1!K13+[1]Sheet1!R13)/4</f>
        <v>2.5</v>
      </c>
      <c r="B13" s="9">
        <v>1.5</v>
      </c>
    </row>
    <row r="14" spans="1:7" ht="15.75" x14ac:dyDescent="0.25">
      <c r="A14" s="14">
        <f>([1]Sheet1!D14+[1]Sheet1!H14+[1]Sheet1!K14+[1]Sheet1!R14)/4</f>
        <v>3</v>
      </c>
      <c r="B14" s="14">
        <v>1</v>
      </c>
    </row>
    <row r="15" spans="1:7" x14ac:dyDescent="0.25">
      <c r="A15" s="9">
        <f>([1]Sheet1!D15+[1]Sheet1!H15+[1]Sheet1!K15+[1]Sheet1!R15)/4</f>
        <v>1.75</v>
      </c>
      <c r="B15" s="9">
        <v>1</v>
      </c>
    </row>
    <row r="16" spans="1:7" x14ac:dyDescent="0.25">
      <c r="A16" s="9">
        <f>([1]Sheet1!D16+[1]Sheet1!H16+[1]Sheet1!K16+[1]Sheet1!R16)/4</f>
        <v>2.5</v>
      </c>
      <c r="B16" s="9">
        <v>2.75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14" activeCellId="2" sqref="A7:B8 A11:B11 A14:B14"/>
    </sheetView>
  </sheetViews>
  <sheetFormatPr defaultRowHeight="15" x14ac:dyDescent="0.25"/>
  <cols>
    <col min="1" max="1" width="24.42578125" customWidth="1"/>
    <col min="2" max="2" width="25.42578125" customWidth="1"/>
  </cols>
  <sheetData>
    <row r="1" spans="1:2" x14ac:dyDescent="0.25">
      <c r="A1" s="24" t="s">
        <v>16</v>
      </c>
      <c r="B1" s="24" t="s">
        <v>17</v>
      </c>
    </row>
    <row r="2" spans="1:2" x14ac:dyDescent="0.25">
      <c r="A2" s="23">
        <v>1.3333333333333299</v>
      </c>
      <c r="B2" s="23">
        <v>1.5</v>
      </c>
    </row>
    <row r="3" spans="1:2" x14ac:dyDescent="0.25">
      <c r="A3" s="23">
        <v>2.6666666666666665</v>
      </c>
      <c r="B3" s="23">
        <v>2.67</v>
      </c>
    </row>
    <row r="4" spans="1:2" x14ac:dyDescent="0.25">
      <c r="A4" s="23">
        <v>2.6666666666666665</v>
      </c>
      <c r="B4" s="23">
        <v>1.5</v>
      </c>
    </row>
    <row r="5" spans="1:2" x14ac:dyDescent="0.25">
      <c r="A5" s="23">
        <v>1</v>
      </c>
      <c r="B5" s="23">
        <v>1</v>
      </c>
    </row>
    <row r="6" spans="1:2" x14ac:dyDescent="0.25">
      <c r="A6" s="23">
        <v>1.6666666666666667</v>
      </c>
      <c r="B6" s="23">
        <v>1.33</v>
      </c>
    </row>
    <row r="7" spans="1:2" x14ac:dyDescent="0.25">
      <c r="A7" s="25">
        <v>1</v>
      </c>
      <c r="B7" s="25">
        <v>1</v>
      </c>
    </row>
    <row r="8" spans="1:2" x14ac:dyDescent="0.25">
      <c r="A8" s="25">
        <v>1.5</v>
      </c>
      <c r="B8" s="25">
        <v>1</v>
      </c>
    </row>
    <row r="9" spans="1:2" x14ac:dyDescent="0.25">
      <c r="A9" s="23">
        <v>1.3333333333333333</v>
      </c>
      <c r="B9" s="23">
        <v>1.33</v>
      </c>
    </row>
    <row r="10" spans="1:2" x14ac:dyDescent="0.25">
      <c r="A10" s="23">
        <v>2</v>
      </c>
      <c r="B10" s="23">
        <v>2.67</v>
      </c>
    </row>
    <row r="11" spans="1:2" x14ac:dyDescent="0.25">
      <c r="A11" s="25">
        <v>1.5</v>
      </c>
      <c r="B11" s="25">
        <v>1.67</v>
      </c>
    </row>
    <row r="12" spans="1:2" x14ac:dyDescent="0.25">
      <c r="A12" s="23">
        <v>2</v>
      </c>
      <c r="B12" s="23">
        <v>2.67</v>
      </c>
    </row>
    <row r="13" spans="1:2" x14ac:dyDescent="0.25">
      <c r="A13" s="23">
        <v>1.5</v>
      </c>
      <c r="B13" s="23">
        <v>1.33</v>
      </c>
    </row>
    <row r="14" spans="1:2" x14ac:dyDescent="0.25">
      <c r="A14" s="25">
        <v>1.1666666666666667</v>
      </c>
      <c r="B14" s="25">
        <v>1.5</v>
      </c>
    </row>
    <row r="15" spans="1:2" x14ac:dyDescent="0.25">
      <c r="A15" s="23">
        <v>1</v>
      </c>
      <c r="B15" s="23">
        <v>1</v>
      </c>
    </row>
    <row r="16" spans="1:2" x14ac:dyDescent="0.25">
      <c r="A16" s="23">
        <v>1.5</v>
      </c>
      <c r="B16" s="23">
        <v>2.67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14" activeCellId="2" sqref="A7:B8 A11:B11 A14:B14"/>
    </sheetView>
  </sheetViews>
  <sheetFormatPr defaultRowHeight="15" x14ac:dyDescent="0.25"/>
  <cols>
    <col min="1" max="1" width="30.140625" customWidth="1"/>
    <col min="2" max="2" width="30" customWidth="1"/>
  </cols>
  <sheetData>
    <row r="1" spans="1:2" x14ac:dyDescent="0.25">
      <c r="A1" s="24" t="s">
        <v>18</v>
      </c>
      <c r="B1" s="24" t="s">
        <v>19</v>
      </c>
    </row>
    <row r="2" spans="1:2" x14ac:dyDescent="0.25">
      <c r="A2" s="23">
        <v>1</v>
      </c>
      <c r="B2" s="23">
        <v>1</v>
      </c>
    </row>
    <row r="3" spans="1:2" x14ac:dyDescent="0.25">
      <c r="A3" s="23">
        <v>2.5714285714285716</v>
      </c>
      <c r="B3" s="23">
        <v>2.57</v>
      </c>
    </row>
    <row r="4" spans="1:2" x14ac:dyDescent="0.25">
      <c r="A4" s="23">
        <v>3</v>
      </c>
      <c r="B4" s="23">
        <v>1.71</v>
      </c>
    </row>
    <row r="5" spans="1:2" x14ac:dyDescent="0.25">
      <c r="A5" s="23">
        <v>1.5714285714285714</v>
      </c>
      <c r="B5" s="23">
        <v>1.86</v>
      </c>
    </row>
    <row r="6" spans="1:2" x14ac:dyDescent="0.25">
      <c r="A6" s="23">
        <v>1</v>
      </c>
      <c r="B6" s="23">
        <v>1</v>
      </c>
    </row>
    <row r="7" spans="1:2" x14ac:dyDescent="0.25">
      <c r="A7" s="25">
        <v>1.1428571428571428</v>
      </c>
      <c r="B7" s="25">
        <v>1.57</v>
      </c>
    </row>
    <row r="8" spans="1:2" x14ac:dyDescent="0.25">
      <c r="A8" s="25">
        <v>2</v>
      </c>
      <c r="B8" s="25">
        <v>2.4300000000000002</v>
      </c>
    </row>
    <row r="9" spans="1:2" x14ac:dyDescent="0.25">
      <c r="A9" s="23">
        <v>1.1428571428571428</v>
      </c>
      <c r="B9" s="23">
        <v>1.43</v>
      </c>
    </row>
    <row r="10" spans="1:2" x14ac:dyDescent="0.25">
      <c r="A10" s="23">
        <v>2</v>
      </c>
      <c r="B10" s="23">
        <v>2.71</v>
      </c>
    </row>
    <row r="11" spans="1:2" x14ac:dyDescent="0.25">
      <c r="A11" s="25">
        <v>2.2857142857142856</v>
      </c>
      <c r="B11" s="25">
        <v>2.29</v>
      </c>
    </row>
    <row r="12" spans="1:2" x14ac:dyDescent="0.25">
      <c r="A12" s="23">
        <v>1.8571428571428572</v>
      </c>
      <c r="B12" s="23">
        <v>2</v>
      </c>
    </row>
    <row r="13" spans="1:2" x14ac:dyDescent="0.25">
      <c r="A13" s="23">
        <v>1.1428571428571428</v>
      </c>
      <c r="B13" s="23">
        <v>1.86</v>
      </c>
    </row>
    <row r="14" spans="1:2" x14ac:dyDescent="0.25">
      <c r="A14" s="25">
        <v>1.7142857142857142</v>
      </c>
      <c r="B14" s="25">
        <v>2</v>
      </c>
    </row>
    <row r="15" spans="1:2" x14ac:dyDescent="0.25">
      <c r="A15" s="23">
        <v>1</v>
      </c>
      <c r="B15" s="23">
        <v>1.29</v>
      </c>
    </row>
    <row r="16" spans="1:2" x14ac:dyDescent="0.25">
      <c r="A16" s="23">
        <v>1.4285714285714286</v>
      </c>
      <c r="B16" s="23">
        <v>3.71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20" sqref="F1:J20"/>
    </sheetView>
  </sheetViews>
  <sheetFormatPr defaultRowHeight="15" x14ac:dyDescent="0.25"/>
  <cols>
    <col min="1" max="1" width="32" customWidth="1"/>
    <col min="2" max="2" width="31.140625" customWidth="1"/>
  </cols>
  <sheetData>
    <row r="1" spans="1:10" x14ac:dyDescent="0.25">
      <c r="A1" s="24" t="s">
        <v>20</v>
      </c>
      <c r="B1" s="24" t="s">
        <v>21</v>
      </c>
      <c r="F1" s="24"/>
      <c r="G1" s="24"/>
      <c r="H1" s="24"/>
      <c r="I1" s="24"/>
    </row>
    <row r="2" spans="1:10" x14ac:dyDescent="0.25">
      <c r="A2" s="23">
        <v>1</v>
      </c>
      <c r="B2" s="23">
        <v>1</v>
      </c>
      <c r="F2" s="23"/>
      <c r="G2" s="23"/>
      <c r="I2" s="25"/>
      <c r="J2" s="25"/>
    </row>
    <row r="3" spans="1:10" x14ac:dyDescent="0.25">
      <c r="A3" s="23">
        <v>2</v>
      </c>
      <c r="B3" s="23">
        <v>2</v>
      </c>
      <c r="F3" s="23"/>
      <c r="G3" s="23"/>
      <c r="I3" s="25"/>
      <c r="J3" s="25"/>
    </row>
    <row r="4" spans="1:10" x14ac:dyDescent="0.25">
      <c r="A4" s="23">
        <v>2.75</v>
      </c>
      <c r="B4" s="23">
        <v>2.75</v>
      </c>
      <c r="F4" s="23"/>
      <c r="G4" s="23"/>
      <c r="I4" s="25"/>
      <c r="J4" s="25"/>
    </row>
    <row r="5" spans="1:10" x14ac:dyDescent="0.25">
      <c r="A5" s="23">
        <v>5</v>
      </c>
      <c r="B5" s="23">
        <v>5</v>
      </c>
      <c r="F5" s="23"/>
      <c r="G5" s="23"/>
      <c r="I5" s="25"/>
      <c r="J5" s="25"/>
    </row>
    <row r="6" spans="1:10" x14ac:dyDescent="0.25">
      <c r="A6" s="23">
        <v>2</v>
      </c>
      <c r="B6" s="23">
        <v>2</v>
      </c>
      <c r="F6" s="23"/>
      <c r="G6" s="23"/>
    </row>
    <row r="7" spans="1:10" x14ac:dyDescent="0.25">
      <c r="A7" s="25">
        <v>3.75</v>
      </c>
      <c r="B7" s="25">
        <v>4</v>
      </c>
      <c r="F7" s="23"/>
      <c r="G7" s="23"/>
    </row>
    <row r="8" spans="1:10" x14ac:dyDescent="0.25">
      <c r="A8" s="25">
        <v>2.75</v>
      </c>
      <c r="B8" s="25">
        <v>5</v>
      </c>
      <c r="F8" s="23"/>
      <c r="G8" s="23"/>
    </row>
    <row r="9" spans="1:10" x14ac:dyDescent="0.25">
      <c r="A9" s="23">
        <v>3.75</v>
      </c>
      <c r="B9" s="23">
        <v>3.75</v>
      </c>
      <c r="F9" s="23"/>
      <c r="G9" s="23"/>
    </row>
    <row r="10" spans="1:10" x14ac:dyDescent="0.25">
      <c r="A10" s="23">
        <v>2.25</v>
      </c>
      <c r="B10" s="23">
        <v>3</v>
      </c>
      <c r="F10" s="23"/>
      <c r="G10" s="23"/>
    </row>
    <row r="11" spans="1:10" x14ac:dyDescent="0.25">
      <c r="A11" s="25">
        <v>3.75</v>
      </c>
      <c r="B11" s="25">
        <v>3.75</v>
      </c>
      <c r="F11" s="23"/>
      <c r="G11" s="23"/>
    </row>
    <row r="12" spans="1:10" x14ac:dyDescent="0.25">
      <c r="A12" s="23">
        <v>2</v>
      </c>
      <c r="B12" s="23">
        <v>2.5</v>
      </c>
      <c r="F12" s="23"/>
      <c r="G12" s="23"/>
    </row>
    <row r="13" spans="1:10" x14ac:dyDescent="0.25">
      <c r="A13" s="23">
        <v>2</v>
      </c>
      <c r="B13" s="23">
        <v>2.5</v>
      </c>
    </row>
    <row r="14" spans="1:10" x14ac:dyDescent="0.25">
      <c r="A14" s="25">
        <v>5</v>
      </c>
      <c r="B14" s="25">
        <v>5</v>
      </c>
    </row>
    <row r="15" spans="1:10" x14ac:dyDescent="0.25">
      <c r="A15" s="23">
        <v>2.5</v>
      </c>
      <c r="B15" s="23">
        <v>3.25</v>
      </c>
    </row>
    <row r="16" spans="1:10" x14ac:dyDescent="0.25">
      <c r="A16" s="23">
        <v>3.75</v>
      </c>
      <c r="B16" s="23">
        <v>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11" sqref="A11"/>
    </sheetView>
  </sheetViews>
  <sheetFormatPr defaultRowHeight="15" x14ac:dyDescent="0.25"/>
  <cols>
    <col min="1" max="1" width="25.140625" customWidth="1"/>
    <col min="2" max="2" width="25.5703125" customWidth="1"/>
    <col min="5" max="5" width="19.7109375" customWidth="1"/>
  </cols>
  <sheetData>
    <row r="1" spans="1:10" x14ac:dyDescent="0.25">
      <c r="A1" s="24" t="s">
        <v>22</v>
      </c>
      <c r="B1" s="24" t="s">
        <v>23</v>
      </c>
      <c r="E1" s="24" t="s">
        <v>62</v>
      </c>
      <c r="F1" s="24"/>
      <c r="G1" s="24"/>
      <c r="H1" s="24" t="s">
        <v>63</v>
      </c>
    </row>
    <row r="2" spans="1:10" x14ac:dyDescent="0.25">
      <c r="A2" s="23">
        <v>1.5</v>
      </c>
      <c r="B2" s="23">
        <v>2.5</v>
      </c>
      <c r="E2" s="23">
        <v>1.5</v>
      </c>
      <c r="F2" s="23">
        <v>2.5</v>
      </c>
      <c r="H2" s="25">
        <v>4.75</v>
      </c>
      <c r="I2" s="25">
        <v>5</v>
      </c>
    </row>
    <row r="3" spans="1:10" x14ac:dyDescent="0.25">
      <c r="A3" s="23">
        <v>2</v>
      </c>
      <c r="B3" s="23">
        <v>3.25</v>
      </c>
      <c r="E3" s="23">
        <v>2</v>
      </c>
      <c r="F3" s="23">
        <v>3.25</v>
      </c>
      <c r="H3" s="25">
        <v>3.5</v>
      </c>
      <c r="I3" s="25">
        <v>5</v>
      </c>
    </row>
    <row r="4" spans="1:10" x14ac:dyDescent="0.25">
      <c r="A4" s="23">
        <v>3</v>
      </c>
      <c r="B4" s="23">
        <v>3.75</v>
      </c>
      <c r="E4" s="23">
        <v>3</v>
      </c>
      <c r="F4" s="23">
        <v>3.75</v>
      </c>
      <c r="H4" s="25">
        <v>3.75</v>
      </c>
      <c r="I4" s="25">
        <v>4</v>
      </c>
    </row>
    <row r="5" spans="1:10" x14ac:dyDescent="0.25">
      <c r="A5" s="23">
        <v>4.75</v>
      </c>
      <c r="B5" s="23">
        <v>4.75</v>
      </c>
      <c r="E5" s="23">
        <v>4.75</v>
      </c>
      <c r="F5" s="23">
        <v>4.75</v>
      </c>
      <c r="H5" s="25">
        <v>5</v>
      </c>
      <c r="I5" s="25">
        <v>5</v>
      </c>
    </row>
    <row r="6" spans="1:10" x14ac:dyDescent="0.25">
      <c r="A6" s="23">
        <v>2</v>
      </c>
      <c r="B6" s="23">
        <v>3</v>
      </c>
      <c r="E6" s="23">
        <v>2</v>
      </c>
      <c r="F6" s="23">
        <v>3</v>
      </c>
      <c r="G6" s="24" t="s">
        <v>70</v>
      </c>
      <c r="H6" s="25">
        <f>AVERAGE(H2:H5)</f>
        <v>4.25</v>
      </c>
      <c r="I6" s="25">
        <f>AVERAGE(I2:I5)</f>
        <v>4.75</v>
      </c>
    </row>
    <row r="7" spans="1:10" x14ac:dyDescent="0.25">
      <c r="A7" s="25">
        <v>4.75</v>
      </c>
      <c r="B7" s="25">
        <v>5</v>
      </c>
      <c r="E7" s="23">
        <v>3.5</v>
      </c>
      <c r="F7" s="23">
        <v>4</v>
      </c>
      <c r="H7" t="s">
        <v>53</v>
      </c>
      <c r="I7">
        <f>_xlfn.T.TEST(H2:H5,I2:I5,2,1)</f>
        <v>0.23615367738664084</v>
      </c>
    </row>
    <row r="8" spans="1:10" x14ac:dyDescent="0.25">
      <c r="A8" s="25">
        <v>3.5</v>
      </c>
      <c r="B8" s="25">
        <v>5</v>
      </c>
      <c r="E8" s="23">
        <v>1.5</v>
      </c>
      <c r="F8" s="23">
        <v>2.75</v>
      </c>
      <c r="J8" s="23"/>
    </row>
    <row r="9" spans="1:10" x14ac:dyDescent="0.25">
      <c r="A9" s="23">
        <v>3.5</v>
      </c>
      <c r="B9" s="23">
        <v>4</v>
      </c>
      <c r="E9" s="23">
        <v>2</v>
      </c>
      <c r="F9" s="23">
        <v>3.5</v>
      </c>
    </row>
    <row r="10" spans="1:10" x14ac:dyDescent="0.25">
      <c r="A10" s="23">
        <v>1.5</v>
      </c>
      <c r="B10" s="23">
        <v>2.75</v>
      </c>
      <c r="E10" s="23">
        <v>2.5</v>
      </c>
      <c r="F10" s="23">
        <v>2.5</v>
      </c>
    </row>
    <row r="11" spans="1:10" x14ac:dyDescent="0.25">
      <c r="A11" s="25">
        <v>3.75</v>
      </c>
      <c r="B11" s="25">
        <v>4</v>
      </c>
      <c r="E11" s="23">
        <v>2.25</v>
      </c>
      <c r="F11" s="23">
        <v>3</v>
      </c>
    </row>
    <row r="12" spans="1:10" x14ac:dyDescent="0.25">
      <c r="A12" s="23">
        <v>2</v>
      </c>
      <c r="B12" s="23">
        <v>3.5</v>
      </c>
      <c r="E12" s="23">
        <v>1.75</v>
      </c>
      <c r="F12" s="23">
        <v>3.75</v>
      </c>
    </row>
    <row r="13" spans="1:10" x14ac:dyDescent="0.25">
      <c r="A13" s="23">
        <v>2.5</v>
      </c>
      <c r="B13" s="23">
        <v>2.5</v>
      </c>
      <c r="D13" s="24" t="s">
        <v>70</v>
      </c>
      <c r="E13" s="25">
        <f>AVERAGE(E2:E12)</f>
        <v>2.4318181818181817</v>
      </c>
      <c r="F13" s="25">
        <f>AVERAGE(F2:F12)</f>
        <v>3.3409090909090908</v>
      </c>
    </row>
    <row r="14" spans="1:10" x14ac:dyDescent="0.25">
      <c r="A14" s="25">
        <v>5</v>
      </c>
      <c r="B14" s="25">
        <v>5</v>
      </c>
      <c r="E14" t="s">
        <v>53</v>
      </c>
      <c r="F14">
        <f>_xlfn.T.TEST(E2:E12,F2:F12,2,1)</f>
        <v>5.4980274203794493E-4</v>
      </c>
    </row>
    <row r="15" spans="1:10" x14ac:dyDescent="0.25">
      <c r="A15" s="23">
        <v>2.25</v>
      </c>
      <c r="B15" s="23">
        <v>3</v>
      </c>
    </row>
    <row r="16" spans="1:10" x14ac:dyDescent="0.25">
      <c r="A16" s="23">
        <v>1.75</v>
      </c>
      <c r="B16" s="23">
        <v>3.75</v>
      </c>
      <c r="E16" s="24"/>
      <c r="F16" s="24" t="s">
        <v>64</v>
      </c>
      <c r="G16" s="24"/>
      <c r="H16" s="24" t="s">
        <v>65</v>
      </c>
    </row>
    <row r="17" spans="5:8" x14ac:dyDescent="0.25">
      <c r="E17" s="27" t="s">
        <v>66</v>
      </c>
      <c r="F17" s="27">
        <v>3.8</v>
      </c>
      <c r="G17" s="24"/>
      <c r="H17" s="24">
        <f>MODE(I2:I5)</f>
        <v>5</v>
      </c>
    </row>
    <row r="18" spans="5:8" x14ac:dyDescent="0.25">
      <c r="E18" s="27" t="s">
        <v>67</v>
      </c>
      <c r="F18" s="27">
        <f>MODE(E2:E12)</f>
        <v>2</v>
      </c>
      <c r="G18" s="24"/>
      <c r="H18" s="24">
        <f>MODE(F2:F12)</f>
        <v>2.5</v>
      </c>
    </row>
    <row r="20" spans="5:8" x14ac:dyDescent="0.25">
      <c r="E20" t="s">
        <v>68</v>
      </c>
      <c r="F20" s="23">
        <f>MEDIAN(H2:H5)</f>
        <v>4.25</v>
      </c>
      <c r="H20" s="23">
        <f>MEDIAN(I2:I5)</f>
        <v>5</v>
      </c>
    </row>
    <row r="21" spans="5:8" x14ac:dyDescent="0.25">
      <c r="E21" s="27" t="s">
        <v>69</v>
      </c>
      <c r="F21" s="23">
        <f>MEDIAN(E2:E12)</f>
        <v>2</v>
      </c>
      <c r="H21" s="23">
        <f>MEDIAN(F2:F12)</f>
        <v>3.25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Blad1</vt:lpstr>
      <vt:lpstr>Blad2</vt:lpstr>
      <vt:lpstr>Blad3</vt:lpstr>
      <vt:lpstr>Blad4</vt:lpstr>
      <vt:lpstr>Blad5</vt:lpstr>
      <vt:lpstr>Blad6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van Oss</dc:creator>
  <cp:lastModifiedBy>Gebruiker</cp:lastModifiedBy>
  <dcterms:created xsi:type="dcterms:W3CDTF">2012-05-15T12:56:20Z</dcterms:created>
  <dcterms:modified xsi:type="dcterms:W3CDTF">2012-06-18T12:05:27Z</dcterms:modified>
</cp:coreProperties>
</file>