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ads.hhs.nl\org\homes\1\mmkargol\Profile\Desktop\"/>
    </mc:Choice>
  </mc:AlternateContent>
  <xr:revisionPtr revIDLastSave="0" documentId="8_{4DFDA9D1-E1B6-4D38-ABCA-CDBC1E6D8D76}" xr6:coauthVersionLast="47" xr6:coauthVersionMax="47" xr10:uidLastSave="{00000000-0000-0000-0000-000000000000}"/>
  <bookViews>
    <workbookView xWindow="-110" yWindow="-110" windowWidth="19420" windowHeight="10420" xr2:uid="{FC9ECDA6-4841-4DF3-9964-E8AC19ECDC50}"/>
  </bookViews>
  <sheets>
    <sheet name="Haalbaarheid " sheetId="3" r:id="rId1"/>
    <sheet name="Maatregelmatrix" sheetId="1" r:id="rId2"/>
    <sheet name="Scenariomatrix" sheetId="2" r:id="rId3"/>
  </sheets>
  <definedNames>
    <definedName name="_xlnm._FilterDatabase" localSheetId="1" hidden="1">Maatregelmatrix!$L$2:$L$31</definedName>
    <definedName name="_xlnm._FilterDatabase" localSheetId="2" hidden="1">Scenariomatrix!$L$2:$L$31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1" i="2" l="1"/>
  <c r="L30" i="2"/>
  <c r="L29" i="2"/>
  <c r="L28" i="2"/>
  <c r="L27" i="2"/>
  <c r="L26" i="2"/>
  <c r="L25" i="2"/>
  <c r="L24" i="2"/>
  <c r="L23" i="2"/>
  <c r="L22" i="2"/>
  <c r="L21" i="2"/>
  <c r="L20" i="2"/>
  <c r="L19" i="2"/>
  <c r="L18" i="2"/>
  <c r="L17" i="2"/>
  <c r="L16" i="2"/>
  <c r="L15" i="2"/>
  <c r="L14" i="2"/>
  <c r="L13" i="2"/>
  <c r="L12" i="2"/>
  <c r="L11" i="2"/>
  <c r="M11" i="2" s="1"/>
  <c r="L10" i="2"/>
  <c r="L9" i="2"/>
  <c r="M9" i="2" s="1"/>
  <c r="L8" i="2"/>
  <c r="L7" i="2"/>
  <c r="M7" i="2" s="1"/>
  <c r="L6" i="2"/>
  <c r="M6" i="2" s="1"/>
  <c r="L5" i="2"/>
  <c r="M5" i="2" s="1"/>
  <c r="L4" i="2"/>
  <c r="L3" i="2"/>
  <c r="M3" i="2" s="1"/>
  <c r="L18" i="1"/>
  <c r="L6" i="1"/>
  <c r="L5" i="1"/>
  <c r="M5" i="1" s="1"/>
  <c r="M25" i="2"/>
  <c r="M24" i="2"/>
  <c r="M23" i="2"/>
  <c r="M4" i="2"/>
  <c r="L7" i="1"/>
  <c r="M7" i="1" s="1"/>
  <c r="L9" i="1"/>
  <c r="M9" i="1" s="1"/>
  <c r="L13" i="1"/>
  <c r="L12" i="1"/>
  <c r="L11" i="1"/>
  <c r="M11" i="1" s="1"/>
  <c r="L30" i="1"/>
  <c r="L29" i="1"/>
  <c r="L31" i="1"/>
  <c r="L3" i="1"/>
  <c r="M3" i="1" s="1"/>
  <c r="L28" i="1"/>
  <c r="L27" i="1"/>
  <c r="L26" i="1"/>
  <c r="L22" i="1"/>
  <c r="L25" i="1"/>
  <c r="L24" i="1"/>
  <c r="L23" i="1"/>
  <c r="M25" i="1"/>
  <c r="M23" i="1"/>
  <c r="L21" i="1"/>
  <c r="L20" i="1"/>
  <c r="L19" i="1"/>
  <c r="L17" i="1"/>
  <c r="L16" i="1"/>
  <c r="L15" i="1"/>
  <c r="L14" i="1"/>
  <c r="L10" i="1"/>
  <c r="L8" i="1"/>
  <c r="L4" i="1"/>
  <c r="M4" i="1" s="1"/>
  <c r="M24" i="1"/>
  <c r="M6" i="1" l="1"/>
</calcChain>
</file>

<file path=xl/sharedStrings.xml><?xml version="1.0" encoding="utf-8"?>
<sst xmlns="http://schemas.openxmlformats.org/spreadsheetml/2006/main" count="650" uniqueCount="294">
  <si>
    <t xml:space="preserve">Haalbaarheidsmatrix </t>
  </si>
  <si>
    <t>Thema</t>
  </si>
  <si>
    <t>Opties</t>
  </si>
  <si>
    <t xml:space="preserve">Maatregel </t>
  </si>
  <si>
    <t>Dak</t>
  </si>
  <si>
    <t>Groen dak</t>
  </si>
  <si>
    <t xml:space="preserve">Opvang en hergebruik </t>
  </si>
  <si>
    <t xml:space="preserve">HWA Afkoppelen </t>
  </si>
  <si>
    <t xml:space="preserve">Regenwaterschutting </t>
  </si>
  <si>
    <t>Infiltratie</t>
  </si>
  <si>
    <t>Onverhard</t>
  </si>
  <si>
    <t>Wadi</t>
  </si>
  <si>
    <t>Greppel</t>
  </si>
  <si>
    <t>Watervertragende groenstrook</t>
  </si>
  <si>
    <t xml:space="preserve">Groene erfscheiding </t>
  </si>
  <si>
    <t>Geveltuintjes</t>
  </si>
  <si>
    <t>Verhard</t>
  </si>
  <si>
    <t>Doorlatende verharding</t>
  </si>
  <si>
    <t xml:space="preserve">Ondergronds </t>
  </si>
  <si>
    <t>Grindkoffers</t>
  </si>
  <si>
    <t xml:space="preserve">Infiltratiekrat/ kisten </t>
  </si>
  <si>
    <t xml:space="preserve">Infiltratieput </t>
  </si>
  <si>
    <t>Hydroblob</t>
  </si>
  <si>
    <t xml:space="preserve">Hitte </t>
  </si>
  <si>
    <t>Materiaal</t>
  </si>
  <si>
    <t>Zonwering (overstek)</t>
  </si>
  <si>
    <t>Zonwering via groen</t>
  </si>
  <si>
    <t>Onderhoud</t>
  </si>
  <si>
    <t>Lichte daken (Albedo)</t>
  </si>
  <si>
    <t>Lichte gevels (Albedo)</t>
  </si>
  <si>
    <t>Filter</t>
  </si>
  <si>
    <t>Thema klimaatadaptatie</t>
  </si>
  <si>
    <t>Wateroverlast</t>
  </si>
  <si>
    <t>Wateroverlast, hittestress</t>
  </si>
  <si>
    <t xml:space="preserve">Wateroverlast </t>
  </si>
  <si>
    <t>Wateroverlast, hittestress, droogte</t>
  </si>
  <si>
    <t>Toepasbaarheid voor de BB</t>
  </si>
  <si>
    <t xml:space="preserve">Kosten zijn afhankelijk van het soort en grote. De aanschafprijs is ongeveer 30 euro per meter. </t>
  </si>
  <si>
    <t xml:space="preserve">Makkelijk aan te leggen en te onderhouden. Moet op eigen erf. </t>
  </si>
  <si>
    <t xml:space="preserve">Er is weinig onderhoud nodig. Afhankelijk van het plantsoort, is het nodig om te snoeien. </t>
  </si>
  <si>
    <t xml:space="preserve">Is makkelijk toe te passen wanneer geen erfscheiding aanwezig is of wanneer de huidige erfscheiding zal worden vervangen. </t>
  </si>
  <si>
    <t>Bron</t>
  </si>
  <si>
    <t>https://klimaatklaar.nl/jij/leg-groene/</t>
  </si>
  <si>
    <t>Mosbeton (groene gevel)</t>
  </si>
  <si>
    <t xml:space="preserve">Onttegelen en vergroenen  </t>
  </si>
  <si>
    <t>Onderhoudsarm. De tuin moet worden onderhouden.</t>
  </si>
  <si>
    <t>Deel van tuin verlagen voor tijdelijke waterberging</t>
  </si>
  <si>
    <t xml:space="preserve">Toe te passen wanneer er onderhoud aan de tuin wordt uitgevoerd. Uit te voeren wanneer er een tuin aanwezig is. </t>
  </si>
  <si>
    <t>Werkt vooral tegen wateroverlast wanneer de grond geschikt is voor infiltratie.</t>
  </si>
  <si>
    <t>Investering</t>
  </si>
  <si>
    <t>Bewoner / comfort</t>
  </si>
  <si>
    <t>Regenton in voor- of achtertuin</t>
  </si>
  <si>
    <t>Aanpassing aan de kleur van een woning die zichtbaar is</t>
  </si>
  <si>
    <t xml:space="preserve">Overstek wordt verlengd </t>
  </si>
  <si>
    <t xml:space="preserve">Schermen worden aangebracht op de gevels van de woningen.   </t>
  </si>
  <si>
    <t>Geen aanpassingen aan de woning.</t>
  </si>
  <si>
    <r>
      <rPr>
        <b/>
        <sz val="10"/>
        <color theme="1"/>
        <rFont val="Arial"/>
        <family val="2"/>
      </rPr>
      <t>Voordelen</t>
    </r>
    <r>
      <rPr>
        <sz val="10"/>
        <color theme="1"/>
        <rFont val="Arial"/>
        <family val="2"/>
      </rPr>
      <t xml:space="preserve">: - klimaateffecten worden gereduceerd. - Meer ruimte biodiversiteit. - Weinig onderhoud. </t>
    </r>
    <r>
      <rPr>
        <b/>
        <sz val="10"/>
        <color theme="1"/>
        <rFont val="Arial"/>
        <family val="2"/>
      </rPr>
      <t>Nadelen:</t>
    </r>
    <r>
      <rPr>
        <sz val="10"/>
        <color theme="1"/>
        <rFont val="Arial"/>
        <family val="2"/>
      </rPr>
      <t xml:space="preserve"> Onderhoud moet worden uitgevoerd. </t>
    </r>
  </si>
  <si>
    <t xml:space="preserve">Haalbaarheid </t>
  </si>
  <si>
    <t xml:space="preserve">max 45 cm diep en 40 cm de grond in. Grond blijft eigendom van de gemeente. Tussen de rand van de geveltuin en de rand van de stoep moet minimaal 1,20 m loopruimte vrij blijven. </t>
  </si>
  <si>
    <t>Toepasbaar wanneer de gevel van de woning aansluit op een stoep.</t>
  </si>
  <si>
    <t>Weinig onderhoud nodig. Geveltuinen moeten door bewoners zelf worden onderhouden.</t>
  </si>
  <si>
    <t xml:space="preserve">Aanleg kosten zijn afhankelijk van de plantsoorten. Gemeenten doen vaak mee met Operatie Steenbreek, vanuit hier zijn vaker regelingen. </t>
  </si>
  <si>
    <t xml:space="preserve">Kosten zijn afhankelijk van het materiaal dat wordt gekozen. Gemiddeld zijn de kosten tussen de 12 en 15 euro per m2. </t>
  </si>
  <si>
    <r>
      <rPr>
        <b/>
        <sz val="10"/>
        <color theme="1"/>
        <rFont val="Arial"/>
        <family val="2"/>
      </rPr>
      <t>Voordelen</t>
    </r>
    <r>
      <rPr>
        <sz val="10"/>
        <color theme="1"/>
        <rFont val="Arial"/>
        <family val="2"/>
      </rPr>
      <t>: - de woning blijft koeler zonder gebruik te maken van airco's. - voor bewoners is het goedkoop. - Geen tot weinig onderhoud nodig. - Lange levensduur.</t>
    </r>
  </si>
  <si>
    <t>Er is weinig onderhoud nodig. Veel van het materiaal dat wordt gebruikt voor koele daken heeft een vuil afstotende laag. De meeste materialen hebben een lange levensduur.</t>
  </si>
  <si>
    <t xml:space="preserve">Witte daken zijn op alle platte daken makkelijk toe te passen. </t>
  </si>
  <si>
    <t>Aanpassing aan de kleur van het dak. Niet zichtbaar voor bewoners als het om een plat dak gaat.</t>
  </si>
  <si>
    <t xml:space="preserve">Plat dak. Vooral voordelig wanneer daken al worden vernieuwd. </t>
  </si>
  <si>
    <t>Voor de maatregel moet ondergrondse ruimte beschikbaar zijn. Niet elke bodem is geschikt voor infiltratie. 2 tot 3 meter van funderingen en bomen plaatsen. Plaatsing overstort is belangrijk wanneer de capaciteit te beperkt is tijdens piekbuien.</t>
  </si>
  <si>
    <t xml:space="preserve">Maatregel wordt ondergronds toegepast. Het voordeel hiervan is dat de grond multifunctioneel kan worden ingezet. Nadeel is dat in de bestaande bouw al veel ondergrondse infrastructuur aanwezig is. </t>
  </si>
  <si>
    <t>Er is weinig onderhoud nodig aan infiltratiekratten. Alleen de blad- en zandvang moeten worden schoongehouden.</t>
  </si>
  <si>
    <t xml:space="preserve">Voor een infiltratiekrat van 200 liter, inclusief geotextiel-bedekking, zandvanger en andere nodige materialen kost rond de 450 euro. Daarnaast zijn pvc-pijpen nodig en lijm voor de aansluiting van de pijpen op het krat. </t>
  </si>
  <si>
    <t>Er is weinig onderhoud nodig aan grindkoffers. Alleen de blad- en zandvang moeten worden schoongehouden.</t>
  </si>
  <si>
    <t>Er moet een buitenruimte zijn waar de tegels kunnen worden geplaatst.</t>
  </si>
  <si>
    <t>Zelfde onderhoud als bij normale verharding.</t>
  </si>
  <si>
    <t xml:space="preserve">De tegels zijn niet duurder dan bij normale verharding. </t>
  </si>
  <si>
    <r>
      <t xml:space="preserve">Voordelen: </t>
    </r>
    <r>
      <rPr>
        <sz val="10"/>
        <color theme="1"/>
        <rFont val="Arial"/>
        <family val="2"/>
      </rPr>
      <t xml:space="preserve">- Weinig onderhoud. - Beperkt de effecten van klimaatverandering. - Het is makkelijk om aan te leggen. </t>
    </r>
  </si>
  <si>
    <t>-</t>
  </si>
  <si>
    <t xml:space="preserve">Niet mogelijk bij grond waar veel verzakking is, hoge grondwaterstand of slechte infiltratiemogelijkheid. </t>
  </si>
  <si>
    <t>Kan worden aangelegd wanneer er een buitenruimte aanwezig is. De Grootte is afhankelijk van het hemelwater dat moet worden gebufferd. Beplanting moet geschikt zijn voor natte als droge grond.</t>
  </si>
  <si>
    <t>Plaats de lagergelegen delen niet direct naast de woning. Maak de helling minimaal 2 graden. Beplanting moet geschikt zijn voor natte als droge grond.</t>
  </si>
  <si>
    <t xml:space="preserve">De aanschafkosten zijn laag. </t>
  </si>
  <si>
    <t xml:space="preserve">Na het aanleggen is weinig onderhoud nodig. </t>
  </si>
  <si>
    <r>
      <rPr>
        <b/>
        <sz val="10"/>
        <color theme="1"/>
        <rFont val="Arial"/>
        <family val="2"/>
      </rPr>
      <t xml:space="preserve">Voordelen: </t>
    </r>
    <r>
      <rPr>
        <sz val="10"/>
        <color theme="1"/>
        <rFont val="Arial"/>
        <family val="2"/>
      </rPr>
      <t>- Geen onderhoud nodig. - Effecten klimaatverandering worden gereduceerd.</t>
    </r>
  </si>
  <si>
    <t xml:space="preserve">Gras- en natuurvriendelijke wadi's moeten worden onderhouden. Dit is niet meer werk dan een normale groene tuin. </t>
  </si>
  <si>
    <r>
      <t xml:space="preserve">Voordelen: - </t>
    </r>
    <r>
      <rPr>
        <sz val="10"/>
        <color theme="1"/>
        <rFont val="Arial"/>
        <family val="2"/>
      </rPr>
      <t xml:space="preserve">Weinig onderhoud. - Beperkt de effecten van klimaatverandering. - Het is makkelijk om aan te leggen. </t>
    </r>
  </si>
  <si>
    <t>Onderhoud is nodig om dichtgroeien te voorkomen.</t>
  </si>
  <si>
    <t xml:space="preserve">Lage aanschafkosten. </t>
  </si>
  <si>
    <t>https://www.huisjeboompjebeter.nl/acties/greppel/</t>
  </si>
  <si>
    <t>Zonwering glas</t>
  </si>
  <si>
    <t>Een lage dichtdoorlatendheid. Kan door het vervangen van glas of door het aanbrengen van folies wanneer het glas niet vervangen hoeft te worden.</t>
  </si>
  <si>
    <t>In de zomer de zon buiten houden en in de winter binnen.</t>
  </si>
  <si>
    <t>Zonwering (buiten)</t>
  </si>
  <si>
    <t>Alleen effectief op het zuiden.</t>
  </si>
  <si>
    <t xml:space="preserve">Effectief op elke richting. </t>
  </si>
  <si>
    <r>
      <t>Voordelen: -</t>
    </r>
    <r>
      <rPr>
        <sz val="10"/>
        <color theme="1"/>
        <rFont val="Arial"/>
        <family val="2"/>
      </rPr>
      <t xml:space="preserve"> flexibel in zon wel of niet in de woning laten. </t>
    </r>
  </si>
  <si>
    <r>
      <t xml:space="preserve">Voordelen: </t>
    </r>
    <r>
      <rPr>
        <sz val="10"/>
        <color theme="1"/>
        <rFont val="Arial"/>
        <family val="2"/>
      </rPr>
      <t>- in de zomer blijft de woning koeler en in de winter warm.</t>
    </r>
  </si>
  <si>
    <t>Binnen 2 meter erfgrens: de boom mag niet hoger zijn dan de schutting. Buiten 2 meter: Geen regels voor een boom op of grenzend aan openbare grond</t>
  </si>
  <si>
    <t>Alleen plaatsen op hogere gevels om hittestress op straat te voorkomen.</t>
  </si>
  <si>
    <t>Weinig onderhoud nodig.</t>
  </si>
  <si>
    <t>Lage aanschafkosten. De kosten kunnen oplopen bij het aanleggen van een goot tussen de regenpijp en de wadi. Een geul is een goedkoper alternatief.</t>
  </si>
  <si>
    <t xml:space="preserve">Zijn een goedkopere variant van infiltratie. Een grindkoffer van 200 liter inclusief geotextiel kost ongeveer 20 euro. </t>
  </si>
  <si>
    <t>++</t>
  </si>
  <si>
    <t>+</t>
  </si>
  <si>
    <t>Om de tank ondergronds te kunnen plaatsen, moet hiervoor ruimte beschikbaar zijn.</t>
  </si>
  <si>
    <t>In de bestaande bouw moet rekening worden gehouden met beperkte ondergrondse ruimte.</t>
  </si>
  <si>
    <r>
      <t xml:space="preserve">Kosten zijn afhankelijk van het systeem. Het systeem dat wordt gekozen en het formaat hebben invloed op de prijs. PVC leidingen zijn niet inclusief de prijs. </t>
    </r>
    <r>
      <rPr>
        <b/>
        <sz val="10"/>
        <color theme="1"/>
        <rFont val="Arial"/>
        <family val="2"/>
      </rPr>
      <t>Kosten:</t>
    </r>
    <r>
      <rPr>
        <sz val="10"/>
        <color theme="1"/>
        <rFont val="Arial"/>
        <family val="2"/>
      </rPr>
      <t xml:space="preserve"> tussen de 2700 en 5200 euro per woning.</t>
    </r>
  </si>
  <si>
    <t xml:space="preserve">Geen zichtbare aanpassingen aan de woning. Leidingen moeten worden aangepast om regenwater in de woning te gebruiken.  </t>
  </si>
  <si>
    <t xml:space="preserve">Wanneer een bladvang aanwezig is, is weinig onderhoud nodig. Moet winterklaar worden gemaakt (water uit de ton wanneer het gaat vriezen). Schoonmaken met algen behandeling. </t>
  </si>
  <si>
    <t>Beschikbaar in verschillende maten. Makkelijk toe te passen. Weinig ruimte nodig. Kan het beste in de schaduw worden geplaatst.</t>
  </si>
  <si>
    <t>Simpel te installeren wanneer een HWA beschikbaar is. Maak gebruik van een overstortsysteem om overstromingen te voorkomen.</t>
  </si>
  <si>
    <r>
      <t xml:space="preserve">Voordelen: - </t>
    </r>
    <r>
      <rPr>
        <sz val="10"/>
        <color theme="1"/>
        <rFont val="Arial"/>
        <family val="2"/>
      </rPr>
      <t xml:space="preserve">Wateroverlast wordt beperkt. - Verbruik drinkwater neemt af. </t>
    </r>
    <r>
      <rPr>
        <b/>
        <sz val="10"/>
        <color theme="1"/>
        <rFont val="Arial"/>
        <family val="2"/>
      </rPr>
      <t xml:space="preserve">Nadelen </t>
    </r>
    <r>
      <rPr>
        <sz val="10"/>
        <color theme="1"/>
        <rFont val="Arial"/>
        <family val="2"/>
      </rPr>
      <t xml:space="preserve">- regenwaterton neemt ruimte in beslag. </t>
    </r>
  </si>
  <si>
    <t>Regentonnen zijn beschikbaar vanaf 80 euro. Hoe groter de regenton is, hoe verder de prijs oploopt.</t>
  </si>
  <si>
    <t>https://www.milieucentraal.nl/huis-en-tuin/tuinontwerp/stappenplan-regenton-installeren/</t>
  </si>
  <si>
    <t xml:space="preserve">Noodzakelijk onderhoud:
Twee keer per jaar verwijderen ongewenst onkruid (ook uit grindranden)
Bemesten speciaal samengestelde meststof
Schoonmaken hemelwaterafvoer
In  het eerste jaar bij droge periodes water geven </t>
  </si>
  <si>
    <t>Antwoord</t>
  </si>
  <si>
    <t>Plat dak (max 5 graden) Gewicht: vanaf 120-180 kg/m² Diepte: 12 cm</t>
  </si>
  <si>
    <r>
      <rPr>
        <b/>
        <sz val="10"/>
        <color theme="1"/>
        <rFont val="Arial"/>
        <family val="2"/>
      </rPr>
      <t xml:space="preserve">Polder dak </t>
    </r>
    <r>
      <rPr>
        <sz val="10"/>
        <color theme="1"/>
        <rFont val="Arial"/>
        <family val="2"/>
      </rPr>
      <t xml:space="preserve">
Het voordeel van een polderdak, is dat de opslag capaciteit van regenwater veel hoger is dan dat van een intensief of extensief groen dak.</t>
    </r>
  </si>
  <si>
    <t>Onderhoud is afhankelijk van het soort beplanting. Sedum heeft weinig onderhoud nodig. Zorg ervoor dat de afvoer schoon blijft. Jaarlijks bemesten</t>
  </si>
  <si>
    <t>Weinig effect</t>
  </si>
  <si>
    <t xml:space="preserve">Kosten voor onderhoud en aanleg zijn lager dan bij een groen dak. Prijs wordt beïnvloed door huidige constructie en isolatie. </t>
  </si>
  <si>
    <t>Regelmatig controleren van de hemelwaterafvoer om verstoppingen te voorkomen.</t>
  </si>
  <si>
    <t>Plat dak. Moet worden aangesloten op een overstort.</t>
  </si>
  <si>
    <r>
      <rPr>
        <b/>
        <sz val="10"/>
        <color theme="1"/>
        <rFont val="Arial"/>
        <family val="2"/>
      </rPr>
      <t xml:space="preserve">Statisch  
</t>
    </r>
    <r>
      <rPr>
        <sz val="10"/>
        <color theme="1"/>
        <rFont val="Arial"/>
        <family val="2"/>
      </rPr>
      <t xml:space="preserve">
Water wordt vertraagd afgevoerd.</t>
    </r>
  </si>
  <si>
    <r>
      <rPr>
        <b/>
        <sz val="10"/>
        <color theme="1"/>
        <rFont val="Arial"/>
        <family val="2"/>
      </rPr>
      <t xml:space="preserve">Dynamisch </t>
    </r>
    <r>
      <rPr>
        <sz val="10"/>
        <color theme="1"/>
        <rFont val="Arial"/>
        <family val="2"/>
      </rPr>
      <t xml:space="preserve"> 
Water wordt geloosd op basis van de weersvoorspellingen via een besturingssysteem. Dit zorgt voor een optimale opslag capaciteit van regenwater. </t>
    </r>
  </si>
  <si>
    <t xml:space="preserve">Prijs is afhankelijk van de huidige constructie en het soort beplanting wat wordt aangebracht. 
Duurder dan een extensief groen dak.
</t>
  </si>
  <si>
    <t>Esthetische waarden</t>
  </si>
  <si>
    <r>
      <t xml:space="preserve">Intensief 
</t>
    </r>
    <r>
      <rPr>
        <sz val="10"/>
        <color theme="1"/>
        <rFont val="Arial"/>
        <family val="2"/>
      </rPr>
      <t xml:space="preserve">Kan meer water bergen dan een extensief groendak. 
Intensieve daken kunnen door het toepassen van juiste beplanting een toegevoegde waarde hebben voor de biodiversiteit. </t>
    </r>
  </si>
  <si>
    <t xml:space="preserve">Extensieve groene daken zijn lichter. Het dak moet 50 kg/m2 kunnen dragen. </t>
  </si>
  <si>
    <t xml:space="preserve">Het is belangrijk voor de levensduur van het dak dat deze in goede staat is. 
De isolatie van het dak moet perfect zijn om lekkages te voorkomen. </t>
  </si>
  <si>
    <t>De constructie waar de regenwaterschutting aan wordt bevestigd moet stevig zijn.
Moet goed verankerd zijn en horizontaal waterpas staan.
De regenwaterschutting moet worden aangesloten op het riool of overstortsysteem om overstromingen te voorkomen.</t>
  </si>
  <si>
    <r>
      <rPr>
        <b/>
        <sz val="10"/>
        <color theme="1"/>
        <rFont val="Arial"/>
        <family val="2"/>
      </rPr>
      <t xml:space="preserve">Regenwaterton 
</t>
    </r>
    <r>
      <rPr>
        <sz val="10"/>
        <color theme="1"/>
        <rFont val="Arial"/>
        <family val="2"/>
      </rPr>
      <t xml:space="preserve">Regenwatertonnen en zuilen komen in verschillende maten en soorten voor. </t>
    </r>
  </si>
  <si>
    <t>https://www.rainwinner.nl/
https://klimaatklaar.nl/jij/plaats/</t>
  </si>
  <si>
    <t>Jaarlijkse controle wordt geadviseerd.
Dakgoot schoonhouden wordt geadviseerd om vuil uit de tank te houden.</t>
  </si>
  <si>
    <t>https://klimaatklaar.nl/jij/plaats-0/</t>
  </si>
  <si>
    <t xml:space="preserve">Intensief 
</t>
  </si>
  <si>
    <t xml:space="preserve">Statisch  
</t>
  </si>
  <si>
    <t xml:space="preserve">Dynamisch  
</t>
  </si>
  <si>
    <t xml:space="preserve">Polder dak 
</t>
  </si>
  <si>
    <t xml:space="preserve">Extensief
</t>
  </si>
  <si>
    <t xml:space="preserve">Regenwater hergebruik systeem ondergronds.
</t>
  </si>
  <si>
    <t xml:space="preserve">Regenwaterton 
 </t>
  </si>
  <si>
    <t xml:space="preserve">Waterdak
 </t>
  </si>
  <si>
    <t>Scenariomatrix</t>
  </si>
  <si>
    <r>
      <rPr>
        <b/>
        <sz val="10"/>
        <color theme="1"/>
        <rFont val="Arial"/>
        <family val="2"/>
      </rPr>
      <t xml:space="preserve">Waterdak
</t>
    </r>
    <r>
      <rPr>
        <sz val="10"/>
        <color theme="1"/>
        <rFont val="Arial"/>
        <family val="2"/>
      </rPr>
      <t xml:space="preserve">
Op een water dak kan tijdelijk wat worden geborgen. Op het dak is geen groen aanwezig. Kosten en onderhoud van een water dak zijn lager dan een groen dak. </t>
    </r>
  </si>
  <si>
    <t>NR</t>
  </si>
  <si>
    <t xml:space="preserve">Grondgebonden gevelbeplanting heeft het minste onderhoud nodig. 
Wanneer de gevel uit bakken groeit, is jaarlijks onderhoud nodig.
Beplante gevelelementen moeten wekelijks worden gecontroleerd. </t>
  </si>
  <si>
    <r>
      <rPr>
        <b/>
        <sz val="10"/>
        <color theme="1"/>
        <rFont val="Arial"/>
        <family val="2"/>
      </rPr>
      <t>Voordelen</t>
    </r>
    <r>
      <rPr>
        <sz val="10"/>
        <color theme="1"/>
        <rFont val="Arial"/>
        <family val="2"/>
      </rPr>
      <t xml:space="preserve">: - klimaateffecten worden gereduceerd. - Weinig onderhoud. </t>
    </r>
    <r>
      <rPr>
        <b/>
        <sz val="10"/>
        <color theme="1"/>
        <rFont val="Arial"/>
        <family val="2"/>
      </rPr>
      <t>Nadelen:</t>
    </r>
    <r>
      <rPr>
        <sz val="10"/>
        <color theme="1"/>
        <rFont val="Arial"/>
        <family val="2"/>
      </rPr>
      <t xml:space="preserve"> - duurder dan een regenton.  </t>
    </r>
  </si>
  <si>
    <t xml:space="preserve">Gevel wordt groen.
Esthetische waarde van de woning verbeterd. </t>
  </si>
  <si>
    <t>+-</t>
  </si>
  <si>
    <t>Esthetische waarden verbeterd.</t>
  </si>
  <si>
    <t>groene gevels</t>
  </si>
  <si>
    <r>
      <rPr>
        <b/>
        <sz val="10"/>
        <color theme="1"/>
        <rFont val="Arial"/>
        <family val="2"/>
      </rPr>
      <t xml:space="preserve">Hydroblob
</t>
    </r>
    <r>
      <rPr>
        <sz val="10"/>
        <color theme="1"/>
        <rFont val="Arial"/>
        <family val="2"/>
      </rPr>
      <t>Kan worden aangesloten op de HWA of als buffer worden geplaatst in de tuin. 
Voordeel van de hydroblob, is dat deze is gemaakt van natuurlijk materiaal.</t>
    </r>
  </si>
  <si>
    <t>Wanneer gebruik wordt gemaakt van een blad- en zandvanger, is weinig onderhoud aan de maatregel nodig.</t>
  </si>
  <si>
    <t>Het mos groeit zelf en onderhoud zichzelf. Dit zorgt ervoor dat weinig onderhoud nodig is.</t>
  </si>
  <si>
    <r>
      <t xml:space="preserve">Doordat de gevel vanzelf volgroeit met mos, zijn de kosten voor beplanting en onderhoud niet aanwezig.
</t>
    </r>
    <r>
      <rPr>
        <i/>
        <sz val="10"/>
        <color theme="1"/>
        <rFont val="Arial"/>
        <family val="2"/>
      </rPr>
      <t>Kosten voor aanschaf nog niet bekend</t>
    </r>
  </si>
  <si>
    <r>
      <rPr>
        <b/>
        <sz val="10"/>
        <color theme="1"/>
        <rFont val="Arial"/>
        <family val="2"/>
      </rPr>
      <t xml:space="preserve">Mosbeton (groene gevel)
</t>
    </r>
    <r>
      <rPr>
        <sz val="10"/>
        <color theme="1"/>
        <rFont val="Arial"/>
        <family val="2"/>
      </rPr>
      <t xml:space="preserve">
Wordt op de gevel gespoten of aangebracht in prefab platen. </t>
    </r>
  </si>
  <si>
    <r>
      <rPr>
        <b/>
        <sz val="10"/>
        <color theme="1"/>
        <rFont val="Arial"/>
        <family val="2"/>
      </rPr>
      <t>Voordelen: -</t>
    </r>
    <r>
      <rPr>
        <sz val="10"/>
        <color theme="1"/>
        <rFont val="Arial"/>
        <family val="2"/>
      </rPr>
      <t xml:space="preserve"> klimaateffecten worden gereduceerd. - Meer ruimte biodiversiteit. 
</t>
    </r>
    <r>
      <rPr>
        <b/>
        <sz val="10"/>
        <color theme="1"/>
        <rFont val="Arial"/>
        <family val="2"/>
      </rPr>
      <t>Nadelen: -</t>
    </r>
    <r>
      <rPr>
        <sz val="10"/>
        <color theme="1"/>
        <rFont val="Arial"/>
        <family val="2"/>
      </rPr>
      <t xml:space="preserve"> Onderhoud</t>
    </r>
  </si>
  <si>
    <t>Kan worden aangelegd wanneer er een buitenruimte aanwezig is. De Grootte is afhankelijk van het hemelwater dat moet worden gebufferd. 
Neemt minder ruimte in beslag dan een wadi.</t>
  </si>
  <si>
    <r>
      <t xml:space="preserve">Aanschaf kosten zijn afhankelijk van het soort beplanting.
</t>
    </r>
    <r>
      <rPr>
        <i/>
        <sz val="10"/>
        <color theme="1"/>
        <rFont val="Arial"/>
        <family val="2"/>
      </rPr>
      <t>Kosten aanleg en materiaal onbekend</t>
    </r>
    <r>
      <rPr>
        <sz val="10"/>
        <color theme="1"/>
        <rFont val="Arial"/>
        <family val="2"/>
      </rPr>
      <t xml:space="preserve">
</t>
    </r>
  </si>
  <si>
    <r>
      <rPr>
        <b/>
        <sz val="10"/>
        <color theme="1"/>
        <rFont val="Arial"/>
        <family val="2"/>
      </rPr>
      <t xml:space="preserve">Voordelen: </t>
    </r>
    <r>
      <rPr>
        <sz val="10"/>
        <color theme="1"/>
        <rFont val="Arial"/>
        <family val="2"/>
      </rPr>
      <t xml:space="preserve">- neemt minder ruimte in beslag door rechte wanden. - Beperkt nadelige effecten klimaatverandering. - Voordelig voor de biodiversiteit. </t>
    </r>
    <r>
      <rPr>
        <b/>
        <sz val="10"/>
        <color theme="1"/>
        <rFont val="Arial"/>
        <family val="2"/>
      </rPr>
      <t xml:space="preserve">Nadelen: </t>
    </r>
    <r>
      <rPr>
        <sz val="10"/>
        <color theme="1"/>
        <rFont val="Arial"/>
        <family val="2"/>
      </rPr>
      <t>- onderhoud is nodig.</t>
    </r>
  </si>
  <si>
    <t>https://klimaatadaptatienederland.nl/actueel/actueel/interviews/raingarden-interview-floris-boogaard/</t>
  </si>
  <si>
    <t>Geen onderhoud nodig.</t>
  </si>
  <si>
    <t>Zonwering</t>
  </si>
  <si>
    <t xml:space="preserve">Een intensief groen dak </t>
  </si>
  <si>
    <r>
      <rPr>
        <b/>
        <sz val="10"/>
        <color theme="1"/>
        <rFont val="Arial"/>
        <family val="2"/>
      </rPr>
      <t>Extensief</t>
    </r>
    <r>
      <rPr>
        <sz val="10"/>
        <color theme="1"/>
        <rFont val="Arial"/>
        <family val="2"/>
      </rPr>
      <t xml:space="preserve">
Wordt vaak bedekt met sedumplanten. Deze kunnen veel vocht vasthouden en lange periodes van droogte aan.
Hebben door dunne substraat laag minder capaciteit dan een extensief groen dak. Om optimaal gebruik te maken van de functie, kan het dak aangesloten worden op andere infiltratie voorzieningen. </t>
    </r>
  </si>
  <si>
    <t xml:space="preserve">Een Sedum dak is de goedkoopste variant van een groen dak. Het kost ongeveer 40 euro per m2. </t>
  </si>
  <si>
    <r>
      <rPr>
        <b/>
        <sz val="10"/>
        <color theme="1"/>
        <rFont val="Arial"/>
        <family val="2"/>
      </rPr>
      <t>Groene gevels</t>
    </r>
    <r>
      <rPr>
        <sz val="10"/>
        <color theme="1"/>
        <rFont val="Arial"/>
        <family val="2"/>
      </rPr>
      <t xml:space="preserve"> 
Zelf hechtende klimplanten.
Gevelplanten die met staaldraden tegen de gevel kunnen groeien.
Beplante gevelelementen.</t>
    </r>
  </si>
  <si>
    <t>Werkt het best bij een zandbodem of bodem waar hemelwater makkelijk in infiltreert. Minder geschikt voor een kleine tuin.</t>
  </si>
  <si>
    <r>
      <rPr>
        <b/>
        <sz val="10"/>
        <color theme="1"/>
        <rFont val="Arial"/>
        <family val="2"/>
      </rPr>
      <t xml:space="preserve">Voordelen: </t>
    </r>
    <r>
      <rPr>
        <sz val="10"/>
        <color theme="1"/>
        <rFont val="Arial"/>
        <family val="2"/>
      </rPr>
      <t xml:space="preserve">- goed voor de biodiversiteit. - Reduceert de klimaateffecten. </t>
    </r>
    <r>
      <rPr>
        <b/>
        <sz val="10"/>
        <color theme="1"/>
        <rFont val="Arial"/>
        <family val="2"/>
      </rPr>
      <t xml:space="preserve">Nadelen: </t>
    </r>
    <r>
      <rPr>
        <sz val="10"/>
        <color theme="1"/>
        <rFont val="Arial"/>
        <family val="2"/>
      </rPr>
      <t xml:space="preserve">- Onderhoud is nodig. Neemt veel ruimte in  een tuin. </t>
    </r>
  </si>
  <si>
    <r>
      <rPr>
        <b/>
        <sz val="10"/>
        <color theme="1"/>
        <rFont val="Arial"/>
        <family val="2"/>
      </rPr>
      <t>Voordelen</t>
    </r>
    <r>
      <rPr>
        <sz val="10"/>
        <color theme="1"/>
        <rFont val="Arial"/>
        <family val="2"/>
      </rPr>
      <t xml:space="preserve">: - klimaateffecten worden gereduceerd. - Meer biodiversiteit in de tuin. - Weinig onderhoud. 
</t>
    </r>
    <r>
      <rPr>
        <b/>
        <sz val="10"/>
        <color theme="1"/>
        <rFont val="Arial"/>
        <family val="2"/>
      </rPr>
      <t>Nadelen:</t>
    </r>
    <r>
      <rPr>
        <sz val="10"/>
        <color theme="1"/>
        <rFont val="Arial"/>
        <family val="2"/>
      </rPr>
      <t xml:space="preserve"> - onderhoud moet worden uitgevoerd.</t>
    </r>
  </si>
  <si>
    <t>Graaf de kuil tot boven de gemiddelde grondwaterstand, korrels van dezelfde grootte, gebruik een geotextieldoek om vuil te filteren, gebruik een bladvang, blijf 3 meter weg bij funderingen en bomen, geschikt voor water infiltrerende grond.</t>
  </si>
  <si>
    <r>
      <rPr>
        <b/>
        <sz val="10"/>
        <color theme="1"/>
        <rFont val="Arial"/>
        <family val="2"/>
      </rPr>
      <t>Voordelen</t>
    </r>
    <r>
      <rPr>
        <sz val="10"/>
        <color theme="1"/>
        <rFont val="Arial"/>
        <family val="2"/>
      </rPr>
      <t xml:space="preserve">: - De bewoners merken bijna niks van de maatregel. - Wateroverlast en droogte in de tuin worden beperkt. Dit heeft een positief effect op de biodiversiteit. - Weinig onderhoud.  </t>
    </r>
    <r>
      <rPr>
        <b/>
        <sz val="10"/>
        <color theme="1"/>
        <rFont val="Arial"/>
        <family val="2"/>
      </rPr>
      <t>Nadeel:</t>
    </r>
    <r>
      <rPr>
        <sz val="10"/>
        <color theme="1"/>
        <rFont val="Arial"/>
        <family val="2"/>
      </rPr>
      <t xml:space="preserve"> - de tuin moet voor een deel open gegraven worden om de installatie te plaatsen.</t>
    </r>
  </si>
  <si>
    <t xml:space="preserve">Verkrijgbaar in natuursteen en in steenwol.
Vanaf 45 euro per stuk verkrijgbaar. </t>
  </si>
  <si>
    <r>
      <t xml:space="preserve">Voordeel: - </t>
    </r>
    <r>
      <rPr>
        <sz val="10"/>
        <color theme="1"/>
        <rFont val="Arial"/>
        <family val="2"/>
      </rPr>
      <t xml:space="preserve">De bewoners merkt bijna niks van de installatie. - Geen onderhoud. -Wateroverlast wordt beperkt en door infiltratie is minder last van droogte.
</t>
    </r>
    <r>
      <rPr>
        <b/>
        <sz val="10"/>
        <color theme="1"/>
        <rFont val="Arial"/>
        <family val="2"/>
      </rPr>
      <t xml:space="preserve">Nadeel: </t>
    </r>
    <r>
      <rPr>
        <sz val="10"/>
        <color theme="1"/>
        <rFont val="Arial"/>
        <family val="2"/>
      </rPr>
      <t>- de tuin moet voor een deel open gegraven worden om de installatie te plaatsen.</t>
    </r>
  </si>
  <si>
    <r>
      <t xml:space="preserve">Voordelen: </t>
    </r>
    <r>
      <rPr>
        <sz val="10"/>
        <color theme="1"/>
        <rFont val="Arial"/>
        <family val="2"/>
      </rPr>
      <t xml:space="preserve">- verhoging esthetische waarde. - Zorgt ook voor verkoeling door verdamping. </t>
    </r>
    <r>
      <rPr>
        <b/>
        <sz val="10"/>
        <color theme="1"/>
        <rFont val="Arial"/>
        <family val="2"/>
      </rPr>
      <t xml:space="preserve">Nadeel: </t>
    </r>
    <r>
      <rPr>
        <sz val="10"/>
        <color theme="1"/>
        <rFont val="Arial"/>
        <family val="2"/>
      </rPr>
      <t xml:space="preserve">- groen moet worden onderhouden. </t>
    </r>
  </si>
  <si>
    <t>Het dak is plat</t>
  </si>
  <si>
    <t>De hellingshoek is &lt; 30</t>
  </si>
  <si>
    <t xml:space="preserve">De daken en gevels mogen worden aangepast </t>
  </si>
  <si>
    <t>Constructie aan het dak kan worden aangepast</t>
  </si>
  <si>
    <t>De bodem is geschikt voor infiltratie</t>
  </si>
  <si>
    <t xml:space="preserve">Een (voor)tuin is aanwezig </t>
  </si>
  <si>
    <t>Ondergrondse maatregelen zijn mogelijk</t>
  </si>
  <si>
    <t xml:space="preserve">Hittestress is aanwezig in het projectgebied. </t>
  </si>
  <si>
    <t>Kosten en baten</t>
  </si>
  <si>
    <t>De gevel is in goede staat</t>
  </si>
  <si>
    <t>Geen aanpassingen aan de woning.
Kan ook worden gebruikt voor het doorspoelen van het toilet. Dan is het verleggen van leidingen nodig.</t>
  </si>
  <si>
    <t>!</t>
  </si>
  <si>
    <t>0</t>
  </si>
  <si>
    <t>?</t>
  </si>
  <si>
    <t xml:space="preserve">Regenwaterzak (kruipruimte of kelder) </t>
  </si>
  <si>
    <t>Een kruipruimte of kelder is aanwezig</t>
  </si>
  <si>
    <r>
      <rPr>
        <b/>
        <sz val="10"/>
        <color theme="1"/>
        <rFont val="Arial"/>
        <family val="2"/>
      </rPr>
      <t xml:space="preserve">Regenwaterzak (kruipruimte) </t>
    </r>
    <r>
      <rPr>
        <sz val="10"/>
        <color theme="1"/>
        <rFont val="Arial"/>
        <family val="2"/>
      </rPr>
      <t xml:space="preserve">
Kan worden gebruikt voor de tuin of voor sanitair/ wasmachine. 
Alternatief voor regenwaterton of tank. </t>
    </r>
  </si>
  <si>
    <t>Een gescheiden HWA is nodig.
Overstort op riolering of HWA is nodig wanneer de capaciteit is bereikt.</t>
  </si>
  <si>
    <t>https://justnimbus.com/regenwatersysteem/</t>
  </si>
  <si>
    <t xml:space="preserve"> € 2.699,- exclusief montage en reiskosten. Montagekosten variëren van € 800,- tot € 1.300,- </t>
  </si>
  <si>
    <t xml:space="preserve">Kosten zijn afhankelijk van het type planten dat wordt gekozen. </t>
  </si>
  <si>
    <t xml:space="preserve">De regenwaterzak is duurder dan een regenwaterschutting of ton. De maatregel is wel effectiever in het opslaan van regenwater. Omdat het regenwater wordt opgeslagen in een kelder of kruipruimte, zal de bewoner weinig door hebben van de installatie. Er is een besparing op drinkwater gebruik. </t>
  </si>
  <si>
    <t xml:space="preserve">Om het systeem schoon te houden van vuil, zijn filtersystemen nodig. 
Wordt gebruik gemaakt van sterk materiaal, waardoor de installatie lang mee kan gaan. </t>
  </si>
  <si>
    <t xml:space="preserve">Aan infiltratieputten is regelmatig onderhoud nodig om dicht slippen van de bodem te voorkomen. </t>
  </si>
  <si>
    <r>
      <rPr>
        <b/>
        <sz val="10"/>
        <color theme="1"/>
        <rFont val="Arial"/>
        <family val="2"/>
      </rPr>
      <t xml:space="preserve">Infiltratiekrat/ kisten </t>
    </r>
    <r>
      <rPr>
        <sz val="10"/>
        <color theme="1"/>
        <rFont val="Arial"/>
        <family val="2"/>
      </rPr>
      <t xml:space="preserve">
Kan worden aangesloten op de HWA of als buffer worden geplaatst in de tuin. </t>
    </r>
  </si>
  <si>
    <t>https://www.hydroblob.com/buffer-en-infiltratiesysteem/</t>
  </si>
  <si>
    <t>https://www.rainproof.nl/uitvoeringsinformatie-infiltratieputten</t>
  </si>
  <si>
    <t>Onderhoud aan het groen is nodig.</t>
  </si>
  <si>
    <t>Zonwerend glas begint qua prijs bij gemiddeld 75 euro per m2.</t>
  </si>
  <si>
    <t xml:space="preserve">Duurder dan normaal dubbel glas. Echter wordt kosten bespaard aan de koeling die nodig is op warme dagen.
Vooral voordelig wanneer glazen worden vervangen. </t>
  </si>
  <si>
    <t>Mogelijk op alle soorten gevels.</t>
  </si>
  <si>
    <r>
      <rPr>
        <b/>
        <sz val="10"/>
        <color theme="1"/>
        <rFont val="Arial"/>
        <family val="2"/>
      </rPr>
      <t>Voordelen</t>
    </r>
    <r>
      <rPr>
        <sz val="10"/>
        <color theme="1"/>
        <rFont val="Arial"/>
        <family val="2"/>
      </rPr>
      <t xml:space="preserve">: - de woning blijft koeler zonder gebruik te maken van airco's. - voor bewoners is het goedkoop. - Geen tot weinig onderhoud nodig. - Lange levensduur.
</t>
    </r>
    <r>
      <rPr>
        <b/>
        <sz val="10"/>
        <color theme="1"/>
        <rFont val="Arial"/>
        <family val="2"/>
      </rPr>
      <t xml:space="preserve">Nadeel: </t>
    </r>
    <r>
      <rPr>
        <sz val="10"/>
        <color theme="1"/>
        <rFont val="Arial"/>
        <family val="2"/>
      </rPr>
      <t xml:space="preserve">- kan nadelig zijn voor de buiten temperatuur. </t>
    </r>
  </si>
  <si>
    <t>https://www.urbangreenbluegrids.com/kennisbank/effecten/koelen-met-reflectie/</t>
  </si>
  <si>
    <t>Eenmalige investering die lang mee gaat. Simpele maatregel die weinig onderhoud nodig heeft. Impact op het koel houden van de woning. Levert geen bijdragen aan wateroverlast of droogte.</t>
  </si>
  <si>
    <t xml:space="preserve">Afhankelijk van het soort groen dat wordt geplaatst. </t>
  </si>
  <si>
    <t>https://gorespyre.com/our-technology/
https://www.rainproof.nl/project/verkoelende-mosgevels-van-bioreceptief-beton</t>
  </si>
  <si>
    <t>https://klimaatklaar.nl/jij/waterdoorlatende/</t>
  </si>
  <si>
    <t xml:space="preserve">Simpele en betaalbare manier om water te laten infiltreren.
Impact op effecten klimaatverandering beperkt. 
</t>
  </si>
  <si>
    <t xml:space="preserve">Het voordeligst als bestrating toch al wordt aangepast. Kan op verschillende manieren worden toegepast.
</t>
  </si>
  <si>
    <t>https://www.rainproof.nl/maatregel/infiltratiekratten</t>
  </si>
  <si>
    <t>De hydroblob heeft een levenslange levensduur.
Het is gemaakt van natuurlijke producten.
Kan veel hemelwater bergen.
Minder onderhoud dan bij infiltratiekratten en putten.</t>
  </si>
  <si>
    <t xml:space="preserve">Goedkope en haalbare variant van een groen dak in de bestaande bouw.
Draagt bij aan het beperken van de effecten van klimaatverandering. De impact is kleiner dan intensieve en polder daken.
Draagt wel bij aan het koel houden van de woning. Onderhoud is minimaal. </t>
  </si>
  <si>
    <t>Kosten zijn laag en aan een waterdak is weinig onderhoud nodig. Kan gemiddeld 60 mm water bergen en draagt bij aan het koel houden van de woning en omgeving.</t>
  </si>
  <si>
    <t>https://klimaatklaar.nl/jij/maak-waterdak/</t>
  </si>
  <si>
    <t>https://www.rainproof.nl/maatregel/retentiedakpolderdak</t>
  </si>
  <si>
    <t>https://www.rainproof.nl/maatregel/intensieve-groene-daken</t>
  </si>
  <si>
    <t xml:space="preserve">Lage impact op het tegen gaan van de effecten van klimaatverandering.
Goedkoop en makkelijk om te plaatsen.
</t>
  </si>
  <si>
    <r>
      <rPr>
        <b/>
        <sz val="10"/>
        <color theme="1"/>
        <rFont val="Arial"/>
        <family val="2"/>
      </rPr>
      <t>Regenwater hergebruik systeem ondergronds.</t>
    </r>
    <r>
      <rPr>
        <sz val="10"/>
        <color theme="1"/>
        <rFont val="Arial"/>
        <family val="2"/>
      </rPr>
      <t xml:space="preserve">
Beschikbaar in verschillende formaten. Beschikbaar om de installatie voor in de woning en tuin te gebruiken of alleen in de tuin. Automatische overschakeling naar leidingwater.</t>
    </r>
  </si>
  <si>
    <t xml:space="preserve">Makkelijk toe te passen wanneer een schuttingen worden geplaatst of vervagen.
</t>
  </si>
  <si>
    <t xml:space="preserve">De maatregel is duurder dan een regenton, maar kan wel meer hemelwater bergen. 
Laag in onderhoud. </t>
  </si>
  <si>
    <t xml:space="preserve">Makkelijk op veel manieren toe te passen. Hoeft niet duur te zijn. 
Draagt met grotere impact bij aan het tegengaan van hittestress.
Biedt beperkte ruimte aan infiltratie van hemelwater. </t>
  </si>
  <si>
    <t>Geen onderhoud nodig. Houdt de woning en buitenruimte koel.</t>
  </si>
  <si>
    <t>https://klimaatklaar.nl/jij/maak-groene-gevel/</t>
  </si>
  <si>
    <r>
      <rPr>
        <b/>
        <sz val="10"/>
        <color theme="1"/>
        <rFont val="Arial"/>
        <family val="2"/>
      </rPr>
      <t xml:space="preserve">Infiltratieput 
</t>
    </r>
    <r>
      <rPr>
        <sz val="10"/>
        <color theme="1"/>
        <rFont val="Arial"/>
        <family val="2"/>
      </rPr>
      <t xml:space="preserve">Infiltratieputten kunnen worden aangesloten op de HWA of zelf volstromen wanneer deze op het laagst gelegen deel van de tuin worden geplaatst.
Ook geschikt om onder tuinkraan te plaatsen. </t>
    </r>
  </si>
  <si>
    <t xml:space="preserve">Dure maatregel in verhouding met het effect. 
Wel effectief tegen waterverspilling onder tuinkranen. </t>
  </si>
  <si>
    <t>Duur om uit te voeren in de bestaande bouw.
Impact op effecten van klimaatverandering is groot.
Maatregel kan bij goed onderhoud lang mee gaan.</t>
  </si>
  <si>
    <t xml:space="preserve">Duurder dan een regenwaterton of schutting.
Wel een grote opslagcapaciteit voor hemelwater.
Bewoner merkt weinig van de maatregel. Onderhoud is beperkt. </t>
  </si>
  <si>
    <r>
      <rPr>
        <b/>
        <sz val="10"/>
        <color theme="1"/>
        <rFont val="Arial"/>
        <family val="2"/>
      </rPr>
      <t xml:space="preserve">Doorlatende verharding
</t>
    </r>
    <r>
      <rPr>
        <sz val="10"/>
        <color theme="1"/>
        <rFont val="Arial"/>
        <family val="2"/>
      </rPr>
      <t>Biedt meer ruimte aan hemelwater om te infiltreren.
Simpele maatregel om toe te passen.</t>
    </r>
  </si>
  <si>
    <t xml:space="preserve">Rond de 100 euro voor  11 liter. </t>
  </si>
  <si>
    <t>Minimaal 2 meter van funderingen en bomen plaatsen.
Hydroblops kunnen worden aangesloten op hemelwaterafvoer. Maak gebruik van een overstortsysteem wanneer door extreme buien de capaciteit is bereikt.  
Bereken hoeveel hydroblob geplaatst moeten worden voor voldoende capaciteit.</t>
  </si>
  <si>
    <t xml:space="preserve">Toelichting Haalbaarheid bepalen: </t>
  </si>
  <si>
    <t>Haalbaarheid</t>
  </si>
  <si>
    <t>Klimaateffecten</t>
  </si>
  <si>
    <t xml:space="preserve">https://www.klimaateffectatlas.nl/nl/ </t>
  </si>
  <si>
    <t>Infiltratie mogelijkheden</t>
  </si>
  <si>
    <t xml:space="preserve">https://www.klimaateffectatlas.nl/nl/stedelijk-infiltratiekansen </t>
  </si>
  <si>
    <t>Geef met de X aan of het criterium telt voor het project. Via het invullen van de X worden in de Maatregelmatrix en in de Scenariomatrix gefilterd op haalbaarheid.</t>
  </si>
  <si>
    <r>
      <rPr>
        <b/>
        <sz val="10"/>
        <color theme="1"/>
        <rFont val="Arial"/>
        <family val="2"/>
      </rPr>
      <t xml:space="preserve">Waterdak
</t>
    </r>
    <r>
      <rPr>
        <sz val="10"/>
        <color theme="1"/>
        <rFont val="Arial"/>
        <family val="2"/>
      </rPr>
      <t xml:space="preserve">
Op een water dak kan tijdelijk water worden geborgen. Op het dak is geen groen aanwezig. Kosten en onderhoud van een water dak zijn lager dan een groen dak. </t>
    </r>
  </si>
  <si>
    <t xml:space="preserve">Het hele daksysteem (dampremmer, isolatie en waterdichte toplaag) moet goed waterdicht zijn aangebracht, met drukvaste isolatie om de waterdruk te dragen en lekkages te voorkomen. </t>
  </si>
  <si>
    <t>Regelmatig controleren van de hemelwaterafvoer om verstoppingen te voorkomen. Dit is niet veel anders als bij een 'normaal' plat dak</t>
  </si>
  <si>
    <r>
      <t xml:space="preserve">Voordelen: </t>
    </r>
    <r>
      <rPr>
        <sz val="10"/>
        <color theme="1"/>
        <rFont val="Arial"/>
        <family val="2"/>
      </rPr>
      <t>- de bewoner merkt weinig van de maatregel. - woning blijft koel door isolatie. - Buitenruimte blijft koel door verdamping. Wateroverlast neemt af. - Weinig onderhoud. Nadeel: Als er geen water op het dak ligt en de zon schijnt op de zwarte bitumen, dan kan het binnen nog steeds warm worden. Ondanks aangebrachte isolatie.</t>
    </r>
  </si>
  <si>
    <r>
      <t xml:space="preserve">Voordelen: </t>
    </r>
    <r>
      <rPr>
        <sz val="10"/>
        <color theme="1"/>
        <rFont val="Arial"/>
        <family val="2"/>
      </rPr>
      <t>- de bewoner merkt weinig van de maatregel. - woning blijft koel door isolatie. - Buitenruimte blijft koel door verdamping. Wateroverlast neemt af. - Weinig onderhoud.</t>
    </r>
    <r>
      <rPr>
        <b/>
        <sz val="10"/>
        <color theme="1"/>
        <rFont val="Arial"/>
        <family val="2"/>
      </rPr>
      <t xml:space="preserve"> Nadelen: </t>
    </r>
    <r>
      <rPr>
        <sz val="10"/>
        <color theme="1"/>
        <rFont val="Arial"/>
        <family val="2"/>
      </rPr>
      <t>- water dat te lang stil staat kan muggen aantrekken.</t>
    </r>
  </si>
  <si>
    <t>Het gewicht wat de constructie moet kunnen dragen is 100 kg/m2.</t>
  </si>
  <si>
    <t xml:space="preserve">Gewicht is zwaarder dan de meeste daken in de bestaande bouw kunnen dragen. Maatregel kan haalbaar zijn wanneer de constructie wordt versterkt. Denk hierbij ook aan het ophogen van je dakrand. Een intensief dak is vaak een dik pakket omdat het bijna een daktuin is qua beplanting. Hier moet je een goed drainagesysteem hebben. Het hele daksysteem (dampremmer, isolatie en waterdichte toplaag) moet goed waterdicht zijn aangebracht, met drukvaste isolatie om de waterdruk te dragen en lekkages te voorkomen. </t>
  </si>
  <si>
    <t xml:space="preserve">Onderhoud is afhankelijk van het soort beplanting. Een intensief groen dak is wat groenonderhoud betreft vergelijkbaar met een normale achtertuin. Zorg ervoor dat de afvoer schoon blijft. </t>
  </si>
  <si>
    <r>
      <rPr>
        <b/>
        <sz val="10"/>
        <color theme="1"/>
        <rFont val="Arial"/>
        <family val="2"/>
      </rPr>
      <t>Voordelen</t>
    </r>
    <r>
      <rPr>
        <sz val="10"/>
        <color theme="1"/>
        <rFont val="Arial"/>
        <family val="2"/>
      </rPr>
      <t xml:space="preserve">: - klimaateffecten worden gereduceerd. - Meer ruimte biodiversiteit. - </t>
    </r>
    <r>
      <rPr>
        <b/>
        <sz val="10"/>
        <color theme="1"/>
        <rFont val="Arial"/>
        <family val="2"/>
      </rPr>
      <t>Nadelen:</t>
    </r>
    <r>
      <rPr>
        <sz val="10"/>
        <color theme="1"/>
        <rFont val="Arial"/>
        <family val="2"/>
      </rPr>
      <t xml:space="preserve"> Onderhoud moet worden uitgevoerd. Meer onderhoud dan een extensief dak </t>
    </r>
  </si>
  <si>
    <r>
      <t xml:space="preserve">Voordelen: </t>
    </r>
    <r>
      <rPr>
        <sz val="10"/>
        <color theme="1"/>
        <rFont val="Arial"/>
        <family val="2"/>
      </rPr>
      <t xml:space="preserve">- Verbruik drinkwater neemt af. - Minder wateroverlast. - De tank is ondergronds, hierdoor merkt de bewoner weinig. </t>
    </r>
    <r>
      <rPr>
        <b/>
        <sz val="10"/>
        <color theme="1"/>
        <rFont val="Arial"/>
        <family val="2"/>
      </rPr>
      <t xml:space="preserve">Nadelen: </t>
    </r>
    <r>
      <rPr>
        <sz val="10"/>
        <color theme="1"/>
        <rFont val="Arial"/>
        <family val="2"/>
      </rPr>
      <t>- het is duur.
- je moet elk jaar bij de bewoner een afspraak maken voor de jaarlijkse controle (ervan uitgaande dat het een individueel systeem is).</t>
    </r>
  </si>
  <si>
    <t xml:space="preserve">Wateroverlast. </t>
  </si>
  <si>
    <t>De kosten van drie modules van in totaal 180 cm hoog, inclusief installatiepakket bedragen ongeveer € 480,-</t>
  </si>
  <si>
    <t xml:space="preserve">De regenwaterzak is te plaatsen in kelders of kruipruimtes, ze kunnen op maat gemaakt worden.
De regenwaterzak is aan te sluiten op buiten kranen en voor het gebruik van het toilet.
Wanneer de regenwaterzak leeg is, schakelt deze automatisch over naar drinkwater. 
Maatregel wordt ondergronds toegepast. Het voordeel hiervan is dat de grond multifunctioneel kan worden ingezet. Nadeel is dat in de bestaande bouw al veel ondergrondse infrastructuur aanwezig is. </t>
  </si>
  <si>
    <r>
      <rPr>
        <b/>
        <sz val="10"/>
        <color theme="1"/>
        <rFont val="Arial"/>
        <family val="2"/>
      </rPr>
      <t>Voordelen</t>
    </r>
    <r>
      <rPr>
        <sz val="10"/>
        <color theme="1"/>
        <rFont val="Arial"/>
        <family val="2"/>
      </rPr>
      <t xml:space="preserve">: - Bewoners merken weinig van de installatie. - klimaateffecten worden gereduceerd. - Weinig onderhoud. - Besparing van drinkwater, de besparing kan worden gevolgd op een dashboard. </t>
    </r>
    <r>
      <rPr>
        <b/>
        <sz val="10"/>
        <color theme="1"/>
        <rFont val="Arial"/>
        <family val="2"/>
      </rPr>
      <t>Nadelen:</t>
    </r>
    <r>
      <rPr>
        <sz val="10"/>
        <color theme="1"/>
        <rFont val="Arial"/>
        <family val="2"/>
      </rPr>
      <t xml:space="preserve"> - duurder dan een regenton.  - indien het water ook gebruikt wordt voor binnengebruik en leidingen moeten verlegd worden, dan merkt de bewoner wel wat van de werkzaamheden</t>
    </r>
  </si>
  <si>
    <t>Bij zowel grondgebonden woningen als appartementen moet de gevel vrij zijn van scheuren en gaten om schade aan de muur te voorkomen.</t>
  </si>
  <si>
    <t>Het beton kan makkelijk worden geplaatst tegen bestaande gevels als de constructie hiervoor sterk genoeg is en de gevels dit kunnen dragen. Misschien moeten er constructieve aanpassingen aan de gevel gedaan worden</t>
  </si>
  <si>
    <t xml:space="preserve">Wordt aangebracht via speciaal beton waar mos beplanting op groeit.
Esthetische waarde van de woning verbeterd (hoewel dit smaakgebonden is). </t>
  </si>
  <si>
    <r>
      <rPr>
        <b/>
        <sz val="10"/>
        <color theme="1"/>
        <rFont val="Arial"/>
        <family val="2"/>
      </rPr>
      <t xml:space="preserve">Voordelen: </t>
    </r>
    <r>
      <rPr>
        <sz val="10"/>
        <color theme="1"/>
        <rFont val="Arial"/>
        <family val="2"/>
      </rPr>
      <t>- Houdt in de zomer de gevel koel. - Houd vocht vast - Geen onderhoud nodig. - Goed voor de biodiversiteit. 
Nadeel: beperkt effect op wateroverlast</t>
    </r>
  </si>
  <si>
    <t>Een goedkope maatregel met positief effect op bestrijding van zowel droogte als wateroverlast</t>
  </si>
  <si>
    <t xml:space="preserve">Werkt het best bij een zandbodem of bodem waar hemelwater makkelijk in infiltreert.
Beplanting moet geschikt zijn voor zowel natte als droge grond. </t>
  </si>
  <si>
    <t>Een goedkope maatregel met positief effect op verminderen van hittestress</t>
  </si>
  <si>
    <t>Een goedkope maatregel met een klein positief effect op verminderen wateroverlast en droogte</t>
  </si>
  <si>
    <t>Een goedkope en eenvoudige uit te voeren maatregel met positief effect op verminderen van hittestress, wateroverlast en droogte. Effect is afhankelijk van de oppervlakte</t>
  </si>
  <si>
    <t xml:space="preserve">Wateroverlast, droogte. </t>
  </si>
  <si>
    <t>Indien tuin aanwezig is en indergrond geschkt is</t>
  </si>
  <si>
    <t>Indien ondergrond geschikt is eenvoudig uit te voeren maatregel met een positief effect op voorkomen van wateroverlast. Effectiviteit afhankelijk van de capaciteit.</t>
  </si>
  <si>
    <t>Een goedkope en eenvoudige uit te voeren maatregel met positief effect op verminderen van wateroverlast en droogte. Effect afhankelijk van de afmetingen</t>
  </si>
  <si>
    <t>Hittestress</t>
  </si>
  <si>
    <r>
      <rPr>
        <b/>
        <sz val="10"/>
        <color theme="1"/>
        <rFont val="Arial"/>
        <family val="2"/>
      </rPr>
      <t xml:space="preserve">Voordelen: </t>
    </r>
    <r>
      <rPr>
        <sz val="10"/>
        <color theme="1"/>
        <rFont val="Arial"/>
        <family val="2"/>
      </rPr>
      <t xml:space="preserve">- houd de woning koeler op warme dagen. - Geen zichtbare veranderingen aan de woning.
</t>
    </r>
    <r>
      <rPr>
        <b/>
        <sz val="10"/>
        <color theme="1"/>
        <rFont val="Arial"/>
        <family val="2"/>
      </rPr>
      <t xml:space="preserve">Nadeel: </t>
    </r>
    <r>
      <rPr>
        <sz val="10"/>
        <color theme="1"/>
        <rFont val="Arial"/>
        <family val="2"/>
      </rPr>
      <t>- Houd in de winter ook de warmte buiten de woning. 
- minder daglichttoetreding in de woning. Hier moet dan misschien een nieuwe daglichttoetredingsbereking gemaakt worden. Volgens het Bouwbesluit mag de nieuwe situatie niet verslechteren tov de huidige situatie. Als de raamoppervlakten hetzelfde blijven met nieuw glas met lagere lichtdoorlatendheid, is de nieuwe situatie dus slechter dan de huidige situatie.</t>
    </r>
  </si>
  <si>
    <t>Goedkope en eenvoudige uit te voeren maatregel, die heel effectiief is voor bestrijding hitte doordat schaduwplekken ontstaan en verdamping optreedt</t>
  </si>
  <si>
    <t>Effectieve maatregel tegen hittestress, maar duur door benodigde bouwkosten. Door voorkoming van hitte geen of minder koeling nodig.</t>
  </si>
  <si>
    <t>Voor bewoners kan een zonnescherm een grote investering zijn. Voor een renovatie project zijn de kosten relatief laag tov de totale begroting. De baten voor de bewoners zijn heel groot, de baten voor klimaatadaptie zijn beperkt. Wel wordt voorkomen dat in de woning koeling nodig is.</t>
  </si>
  <si>
    <t>Grindkoffers. Een grindkuil (of grindkoffer) is een ondergrondse berging, vol met grind. In de holle ruimtes van de kuil kan water opgeslagen worden, dat vervolgens langzaam in de bodem wegzakt</t>
  </si>
  <si>
    <t>Zonwering via groen.
 Schaduwwerking door beplanting aan te brengen.</t>
  </si>
  <si>
    <r>
      <rPr>
        <b/>
        <sz val="10"/>
        <color theme="1"/>
        <rFont val="Arial"/>
        <family val="2"/>
      </rPr>
      <t xml:space="preserve">Zonwering glas
</t>
    </r>
    <r>
      <rPr>
        <sz val="10"/>
        <color theme="1"/>
        <rFont val="Arial"/>
        <family val="2"/>
      </rPr>
      <t>Bij zonwerend glas heeft een zonwerende coating die ervoor zorgt dat warmte buiten blijft, maar daglicht wel naar binnen komt.</t>
    </r>
  </si>
  <si>
    <t>Zonwering (buiten). 
Zonwering ervoor dat warmte buiten blijft</t>
  </si>
  <si>
    <t>https://www.handelbouwadvies.nl/voorkom-oververhitting-passieve-koeling/</t>
  </si>
  <si>
    <t xml:space="preserve">Zonwering (overstek). 
De zon staat hoog in de zomer (zonlicht wordt buiten gehouden. In de winter met lage zonnestand komt het zonlicht onder het overstek wel binnen. </t>
  </si>
  <si>
    <t>https://klimaatklaar.nl/jij/maak-grindkuil/</t>
  </si>
  <si>
    <t>https://klimaatklaar.nl/jij/leg-groendak/</t>
  </si>
  <si>
    <t>https://infographics.rvo.nl/klimaatadaptatie/maatregelen/#mii-rvokam-bouwen-en-renoveren</t>
  </si>
  <si>
    <t>Regenwaterschutting 
Dit is een regenwateropvang in de vorm van een schutting, door wordt aangesloten op een regenpijp zoals bij een waterton.</t>
  </si>
  <si>
    <t>https://www.amstelveenrainproof.nl/maatregel/watervertragende-groenstroken</t>
  </si>
  <si>
    <r>
      <rPr>
        <b/>
        <sz val="10"/>
        <color theme="1"/>
        <rFont val="Arial"/>
        <family val="2"/>
      </rPr>
      <t>Wadi</t>
    </r>
    <r>
      <rPr>
        <sz val="10"/>
        <color theme="1"/>
        <rFont val="Arial"/>
        <family val="2"/>
      </rPr>
      <t xml:space="preserve">
Regenwater berging, daarna afvoer door infiltratie. Staat droog bij droog weer</t>
    </r>
  </si>
  <si>
    <r>
      <rPr>
        <b/>
        <sz val="10"/>
        <color theme="1"/>
        <rFont val="Arial"/>
        <family val="2"/>
      </rPr>
      <t>Greppel</t>
    </r>
    <r>
      <rPr>
        <sz val="10"/>
        <color theme="1"/>
        <rFont val="Arial"/>
        <family val="2"/>
      </rPr>
      <t xml:space="preserve">
Vergelijkbaar met Wadi, maar is meer een slootje met planten. Voor water afvoer en infiltratie</t>
    </r>
  </si>
  <si>
    <r>
      <rPr>
        <b/>
        <sz val="10"/>
        <color theme="1"/>
        <rFont val="Arial"/>
        <family val="2"/>
      </rPr>
      <t>Watervertragende groenstrook</t>
    </r>
    <r>
      <rPr>
        <sz val="10"/>
        <color theme="1"/>
        <rFont val="Arial"/>
        <family val="2"/>
      </rPr>
      <t xml:space="preserve">
Een verlaagde groenstrook die water opvangt, tijdelijk vasthoudt en langzaam laat infiltreren</t>
    </r>
  </si>
  <si>
    <r>
      <rPr>
        <b/>
        <sz val="10"/>
        <color theme="1"/>
        <rFont val="Arial"/>
        <family val="2"/>
      </rPr>
      <t>Groene erfsche</t>
    </r>
    <r>
      <rPr>
        <sz val="10"/>
        <color theme="1"/>
        <rFont val="Arial"/>
        <family val="2"/>
      </rPr>
      <t>iding 
vvvv</t>
    </r>
  </si>
  <si>
    <r>
      <rPr>
        <b/>
        <sz val="10"/>
        <color theme="1"/>
        <rFont val="Arial"/>
        <family val="2"/>
      </rPr>
      <t>Lichte gevels</t>
    </r>
    <r>
      <rPr>
        <sz val="10"/>
        <color theme="1"/>
        <rFont val="Arial"/>
        <family val="2"/>
      </rPr>
      <t>. Het verhogen van de reflectiefactor (albedo) van een oppervlak kan de temperatuur van het oppervlak en daarmee zijn warmtestraling verlagen.</t>
    </r>
  </si>
  <si>
    <r>
      <rPr>
        <b/>
        <sz val="10"/>
        <color theme="1"/>
        <rFont val="Arial"/>
        <family val="2"/>
      </rPr>
      <t>Lichte daken.</t>
    </r>
    <r>
      <rPr>
        <sz val="10"/>
        <color theme="1"/>
        <rFont val="Arial"/>
        <family val="2"/>
      </rPr>
      <t xml:space="preserve">
Het verhogen van de reflectiefactor (albedo) van een oppervlak kan de temperatuur van het oppervlak en daarmee zijn warmtestraling verlagen.</t>
    </r>
  </si>
  <si>
    <t>Geveltuintjes
Door een rij tegels voor een huis te verwijderen</t>
  </si>
  <si>
    <t>Onttegelen en vergroenen 
Tegels vervangen door groen. Vergelijkbaar met geveltuintje maar kan op grotere schaal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</si>
</sst>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Arial"/>
      <family val="2"/>
    </font>
    <font>
      <b/>
      <sz val="10"/>
      <color theme="1"/>
      <name val="Arial"/>
      <family val="2"/>
    </font>
    <font>
      <sz val="10"/>
      <color rgb="FF494543"/>
      <name val="Lato"/>
      <family val="2"/>
    </font>
    <font>
      <sz val="10"/>
      <color theme="1"/>
      <name val="Arial"/>
      <family val="2"/>
    </font>
    <font>
      <sz val="18"/>
      <color theme="3"/>
      <name val="Calibri Light"/>
      <family val="2"/>
      <scheme val="major"/>
    </font>
    <font>
      <sz val="10"/>
      <color rgb="FF7030A0"/>
      <name val="Arial"/>
      <family val="2"/>
    </font>
    <font>
      <b/>
      <sz val="12"/>
      <color rgb="FF7030A0"/>
      <name val="Calibri Light"/>
      <family val="2"/>
      <scheme val="major"/>
    </font>
    <font>
      <b/>
      <sz val="10"/>
      <color rgb="FF7030A0"/>
      <name val="Arial"/>
      <family val="2"/>
    </font>
    <font>
      <i/>
      <sz val="10"/>
      <color theme="1"/>
      <name val="Arial"/>
      <family val="2"/>
    </font>
    <font>
      <i/>
      <sz val="10"/>
      <color rgb="FF494543"/>
      <name val="Lato"/>
      <family val="2"/>
    </font>
    <font>
      <u/>
      <sz val="10"/>
      <color theme="10"/>
      <name val="Arial"/>
      <family val="2"/>
    </font>
    <font>
      <b/>
      <i/>
      <sz val="10"/>
      <color theme="1"/>
      <name val="Arial"/>
      <family val="2"/>
    </font>
    <font>
      <b/>
      <sz val="9"/>
      <color theme="1"/>
      <name val="Arial"/>
      <family val="2"/>
    </font>
    <font>
      <b/>
      <i/>
      <sz val="9"/>
      <color theme="1"/>
      <name val="Arial"/>
      <family val="2"/>
    </font>
    <font>
      <u/>
      <sz val="10"/>
      <color rgb="FF7030A0"/>
      <name val="Arial"/>
      <family val="2"/>
    </font>
    <font>
      <u/>
      <sz val="10"/>
      <name val="Arial"/>
      <family val="2"/>
    </font>
    <font>
      <sz val="10"/>
      <name val="Arial"/>
      <family val="2"/>
    </font>
    <font>
      <i/>
      <sz val="10"/>
      <name val="Arial"/>
      <family val="2"/>
    </font>
  </fonts>
  <fills count="4">
    <fill>
      <patternFill patternType="none"/>
    </fill>
    <fill>
      <patternFill patternType="gray125"/>
    </fill>
    <fill>
      <patternFill patternType="solid">
        <fgColor theme="9" tint="0.79998168889431442"/>
        <bgColor indexed="65"/>
      </patternFill>
    </fill>
    <fill>
      <patternFill patternType="solid">
        <fgColor theme="9"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2" borderId="0" applyNumberFormat="0" applyBorder="0" applyAlignment="0" applyProtection="0"/>
    <xf numFmtId="0" fontId="10" fillId="0" borderId="0" applyNumberFormat="0" applyFill="0" applyBorder="0" applyAlignment="0" applyProtection="0"/>
  </cellStyleXfs>
  <cellXfs count="61">
    <xf numFmtId="0" fontId="0" fillId="0" borderId="0" xfId="0"/>
    <xf numFmtId="0" fontId="1"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vertical="top"/>
    </xf>
    <xf numFmtId="0" fontId="2" fillId="0" borderId="0" xfId="0" applyFont="1" applyAlignment="1">
      <alignment vertical="top" wrapText="1"/>
    </xf>
    <xf numFmtId="49" fontId="0" fillId="0" borderId="0" xfId="0" applyNumberFormat="1" applyAlignment="1">
      <alignment vertical="top" wrapText="1"/>
    </xf>
    <xf numFmtId="49" fontId="0" fillId="0" borderId="0" xfId="0" applyNumberFormat="1" applyAlignment="1">
      <alignment wrapText="1"/>
    </xf>
    <xf numFmtId="49" fontId="0" fillId="0" borderId="0" xfId="0" applyNumberFormat="1"/>
    <xf numFmtId="49" fontId="0" fillId="0" borderId="0" xfId="0" applyNumberFormat="1" applyAlignment="1">
      <alignment vertical="top"/>
    </xf>
    <xf numFmtId="0" fontId="0" fillId="0" borderId="0" xfId="0" applyAlignment="1">
      <alignment horizontal="left" vertical="top" wrapText="1"/>
    </xf>
    <xf numFmtId="0" fontId="1" fillId="2" borderId="0" xfId="2" applyFont="1"/>
    <xf numFmtId="49" fontId="0" fillId="0" borderId="0" xfId="0" applyNumberFormat="1" applyAlignment="1">
      <alignment horizontal="left" vertical="top" wrapText="1"/>
    </xf>
    <xf numFmtId="49" fontId="6" fillId="0" borderId="0" xfId="1" applyNumberFormat="1" applyFont="1" applyAlignment="1">
      <alignment vertical="top" wrapText="1"/>
    </xf>
    <xf numFmtId="0" fontId="6" fillId="0" borderId="2" xfId="1" applyFont="1" applyBorder="1" applyAlignment="1">
      <alignment vertical="top" wrapText="1"/>
    </xf>
    <xf numFmtId="0" fontId="0" fillId="0" borderId="3" xfId="0" applyBorder="1" applyAlignment="1">
      <alignment vertical="top" wrapText="1"/>
    </xf>
    <xf numFmtId="0" fontId="0" fillId="0" borderId="1" xfId="0" applyBorder="1" applyAlignment="1">
      <alignment vertical="top" wrapText="1"/>
    </xf>
    <xf numFmtId="0" fontId="1" fillId="0" borderId="1" xfId="0" applyFont="1" applyBorder="1" applyAlignment="1">
      <alignment vertical="top" wrapText="1"/>
    </xf>
    <xf numFmtId="0" fontId="8" fillId="0" borderId="1" xfId="0" applyFont="1" applyBorder="1" applyAlignment="1">
      <alignment vertical="top" wrapText="1"/>
    </xf>
    <xf numFmtId="0" fontId="1" fillId="2" borderId="1" xfId="2" applyFont="1" applyBorder="1" applyAlignment="1">
      <alignment vertical="top" wrapText="1"/>
    </xf>
    <xf numFmtId="0" fontId="1" fillId="2" borderId="1" xfId="2" applyFont="1" applyBorder="1" applyAlignment="1">
      <alignment horizontal="left" vertical="top" wrapText="1"/>
    </xf>
    <xf numFmtId="49" fontId="0" fillId="0" borderId="1" xfId="0" applyNumberFormat="1" applyBorder="1" applyAlignment="1">
      <alignment horizontal="left" vertical="top" wrapText="1"/>
    </xf>
    <xf numFmtId="49" fontId="0" fillId="0" borderId="1" xfId="0" applyNumberFormat="1" applyBorder="1" applyAlignment="1">
      <alignment wrapText="1"/>
    </xf>
    <xf numFmtId="0" fontId="8" fillId="0" borderId="3" xfId="0" applyFont="1" applyBorder="1" applyAlignment="1">
      <alignment vertical="top" wrapText="1"/>
    </xf>
    <xf numFmtId="0" fontId="11" fillId="2" borderId="1" xfId="2" applyFont="1" applyBorder="1" applyAlignment="1">
      <alignment vertical="top" wrapText="1"/>
    </xf>
    <xf numFmtId="0" fontId="9" fillId="0" borderId="1" xfId="0" applyFont="1" applyBorder="1" applyAlignment="1">
      <alignment vertical="top" wrapText="1"/>
    </xf>
    <xf numFmtId="0" fontId="8" fillId="0" borderId="0" xfId="0" applyFont="1" applyAlignment="1">
      <alignment wrapText="1"/>
    </xf>
    <xf numFmtId="0" fontId="8" fillId="0" borderId="0" xfId="0" applyFont="1"/>
    <xf numFmtId="0" fontId="7" fillId="0" borderId="1" xfId="0" applyFont="1" applyBorder="1" applyAlignment="1">
      <alignment horizontal="center" vertical="top" wrapText="1"/>
    </xf>
    <xf numFmtId="49" fontId="0" fillId="0" borderId="1" xfId="0" applyNumberFormat="1" applyBorder="1" applyAlignment="1">
      <alignment horizontal="left" wrapText="1"/>
    </xf>
    <xf numFmtId="0" fontId="8" fillId="0" borderId="1" xfId="0" applyFont="1" applyBorder="1" applyAlignment="1">
      <alignment wrapText="1"/>
    </xf>
    <xf numFmtId="0" fontId="9" fillId="0" borderId="1" xfId="0" applyFont="1" applyBorder="1" applyAlignment="1">
      <alignment wrapText="1"/>
    </xf>
    <xf numFmtId="49" fontId="0" fillId="0" borderId="1" xfId="0" applyNumberFormat="1" applyBorder="1" applyAlignment="1">
      <alignment horizontal="center" vertical="center"/>
    </xf>
    <xf numFmtId="49" fontId="12" fillId="2" borderId="1" xfId="2" applyNumberFormat="1" applyFont="1" applyBorder="1" applyAlignment="1" applyProtection="1">
      <alignment vertical="top" wrapText="1"/>
      <protection locked="0"/>
    </xf>
    <xf numFmtId="49" fontId="12" fillId="2" borderId="1" xfId="2" applyNumberFormat="1" applyFont="1" applyBorder="1" applyAlignment="1" applyProtection="1">
      <alignment horizontal="left" vertical="top" wrapText="1"/>
      <protection locked="0"/>
    </xf>
    <xf numFmtId="49" fontId="13" fillId="2" borderId="1" xfId="2" applyNumberFormat="1" applyFont="1" applyBorder="1" applyAlignment="1" applyProtection="1">
      <alignment vertical="top" wrapText="1"/>
      <protection locked="0"/>
    </xf>
    <xf numFmtId="49" fontId="0" fillId="0" borderId="0" xfId="0" applyNumberFormat="1" applyProtection="1">
      <protection locked="0"/>
    </xf>
    <xf numFmtId="0" fontId="5" fillId="0" borderId="1" xfId="0" applyFont="1" applyBorder="1" applyAlignment="1">
      <alignment horizontal="center" wrapText="1"/>
    </xf>
    <xf numFmtId="0" fontId="0" fillId="0" borderId="0" xfId="0" applyAlignment="1">
      <alignment horizontal="center" wrapText="1"/>
    </xf>
    <xf numFmtId="0" fontId="0" fillId="0" borderId="0" xfId="0" applyAlignment="1">
      <alignment horizontal="left" vertical="center" wrapText="1"/>
    </xf>
    <xf numFmtId="0" fontId="0" fillId="0" borderId="1" xfId="0" applyBorder="1" applyAlignment="1">
      <alignment horizont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 fillId="2" borderId="1" xfId="2" applyFont="1" applyBorder="1" applyAlignment="1">
      <alignment horizontal="center" vertical="center" wrapText="1"/>
    </xf>
    <xf numFmtId="0" fontId="0" fillId="0" borderId="0" xfId="0" applyAlignment="1">
      <alignment vertical="center"/>
    </xf>
    <xf numFmtId="0" fontId="5" fillId="0" borderId="0" xfId="0" applyFont="1" applyAlignment="1">
      <alignment vertical="top"/>
    </xf>
    <xf numFmtId="0" fontId="5" fillId="0" borderId="0" xfId="0" applyFont="1"/>
    <xf numFmtId="49" fontId="0" fillId="0" borderId="4" xfId="0" applyNumberFormat="1" applyBorder="1" applyAlignment="1">
      <alignment vertical="top" wrapText="1"/>
    </xf>
    <xf numFmtId="49" fontId="1" fillId="2" borderId="1" xfId="2" applyNumberFormat="1" applyFont="1" applyBorder="1" applyAlignment="1">
      <alignment vertical="top" wrapText="1"/>
    </xf>
    <xf numFmtId="49" fontId="0" fillId="0" borderId="5" xfId="0" applyNumberFormat="1" applyBorder="1" applyAlignment="1">
      <alignment vertical="top" wrapText="1"/>
    </xf>
    <xf numFmtId="49" fontId="15" fillId="0" borderId="1" xfId="3" applyNumberFormat="1" applyFont="1" applyBorder="1" applyAlignment="1">
      <alignment vertical="top" wrapText="1"/>
    </xf>
    <xf numFmtId="49" fontId="16" fillId="0" borderId="1" xfId="0" applyNumberFormat="1" applyFont="1" applyBorder="1" applyAlignment="1">
      <alignment vertical="top" wrapText="1"/>
    </xf>
    <xf numFmtId="49" fontId="16" fillId="0" borderId="1" xfId="0" applyNumberFormat="1" applyFont="1" applyBorder="1" applyAlignment="1">
      <alignment horizontal="left" vertical="top" wrapText="1"/>
    </xf>
    <xf numFmtId="0" fontId="17" fillId="0" borderId="1" xfId="0" applyFont="1" applyBorder="1" applyAlignment="1">
      <alignment vertical="top"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14" fillId="0" borderId="6" xfId="3" applyFont="1" applyBorder="1" applyAlignment="1">
      <alignment horizontal="center" vertical="center" wrapText="1"/>
    </xf>
    <xf numFmtId="0" fontId="14" fillId="0" borderId="8" xfId="3" applyFont="1" applyBorder="1" applyAlignment="1">
      <alignment horizontal="center" vertical="center" wrapText="1"/>
    </xf>
  </cellXfs>
  <cellStyles count="4">
    <cellStyle name="20% - Accent6" xfId="2" builtinId="50"/>
    <cellStyle name="Hyperlink" xfId="3" builtinId="8"/>
    <cellStyle name="Normal" xfId="0" builtinId="0"/>
    <cellStyle name="Title" xfId="1" builtinId="15"/>
  </cellStyles>
  <dxfs count="16">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klimaateffectatlas.nl/nl/" TargetMode="External"/><Relationship Id="rId1" Type="http://schemas.openxmlformats.org/officeDocument/2006/relationships/hyperlink" Target="https://www.klimaateffectatlas.nl/nl/stedelijk-infiltratiekanse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justnimbus.com/regenwatersystee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1034E-8D89-45A3-8B55-0361456D0B37}">
  <dimension ref="A1:H23"/>
  <sheetViews>
    <sheetView tabSelected="1" workbookViewId="0">
      <selection activeCell="H8" sqref="H8"/>
    </sheetView>
  </sheetViews>
  <sheetFormatPr defaultRowHeight="12.5" x14ac:dyDescent="0.25"/>
  <cols>
    <col min="1" max="1" width="13.1796875" style="38" bestFit="1" customWidth="1"/>
    <col min="2" max="2" width="29.90625" style="3" customWidth="1"/>
    <col min="3" max="3" width="13.453125" customWidth="1"/>
    <col min="8" max="8" width="17.54296875" customWidth="1"/>
  </cols>
  <sheetData>
    <row r="1" spans="1:8" s="44" customFormat="1" ht="21.65" customHeight="1" x14ac:dyDescent="0.25">
      <c r="A1" s="43" t="s">
        <v>145</v>
      </c>
      <c r="B1" s="43" t="s">
        <v>237</v>
      </c>
      <c r="C1" s="43" t="s">
        <v>115</v>
      </c>
    </row>
    <row r="2" spans="1:8" ht="13" x14ac:dyDescent="0.25">
      <c r="A2" s="37">
        <v>1</v>
      </c>
      <c r="B2" s="16" t="s">
        <v>176</v>
      </c>
      <c r="C2" s="28"/>
      <c r="D2" s="4"/>
      <c r="E2" s="4"/>
      <c r="F2" s="4"/>
      <c r="G2" s="4"/>
      <c r="H2" s="4"/>
    </row>
    <row r="3" spans="1:8" ht="13" x14ac:dyDescent="0.25">
      <c r="A3" s="37">
        <v>2</v>
      </c>
      <c r="B3" s="16" t="s">
        <v>177</v>
      </c>
      <c r="C3" s="28"/>
      <c r="D3" s="4"/>
      <c r="E3" s="4"/>
      <c r="F3" s="4"/>
      <c r="G3" s="4"/>
      <c r="H3" s="4"/>
    </row>
    <row r="4" spans="1:8" ht="13" x14ac:dyDescent="0.25">
      <c r="A4" s="37">
        <v>3</v>
      </c>
      <c r="B4" s="16" t="s">
        <v>185</v>
      </c>
      <c r="C4" s="28"/>
      <c r="D4" s="4"/>
      <c r="E4" s="4"/>
      <c r="F4" s="4"/>
      <c r="G4" s="4"/>
      <c r="H4" s="4"/>
    </row>
    <row r="5" spans="1:8" ht="25" x14ac:dyDescent="0.25">
      <c r="A5" s="37">
        <v>4</v>
      </c>
      <c r="B5" s="16" t="s">
        <v>178</v>
      </c>
      <c r="C5" s="28"/>
      <c r="D5" s="4"/>
      <c r="E5" s="4"/>
      <c r="F5" s="4"/>
      <c r="G5" s="4"/>
      <c r="H5" s="4"/>
    </row>
    <row r="6" spans="1:8" ht="33" customHeight="1" x14ac:dyDescent="0.25">
      <c r="A6" s="37">
        <v>5</v>
      </c>
      <c r="B6" s="16" t="s">
        <v>179</v>
      </c>
      <c r="C6" s="28"/>
    </row>
    <row r="7" spans="1:8" ht="13" x14ac:dyDescent="0.25">
      <c r="A7" s="37">
        <v>6</v>
      </c>
      <c r="B7" s="16" t="s">
        <v>180</v>
      </c>
      <c r="C7" s="28"/>
      <c r="D7" s="4"/>
      <c r="E7" s="4"/>
      <c r="F7" s="4"/>
      <c r="G7" s="4"/>
      <c r="H7" s="4"/>
    </row>
    <row r="8" spans="1:8" ht="13" x14ac:dyDescent="0.25">
      <c r="A8" s="37">
        <v>7</v>
      </c>
      <c r="B8" s="16" t="s">
        <v>181</v>
      </c>
      <c r="C8" s="28"/>
      <c r="D8" s="4"/>
      <c r="E8" s="4"/>
      <c r="F8" s="4"/>
      <c r="G8" s="4"/>
      <c r="H8" s="4"/>
    </row>
    <row r="9" spans="1:8" ht="25" x14ac:dyDescent="0.25">
      <c r="A9" s="37">
        <v>8</v>
      </c>
      <c r="B9" s="16" t="s">
        <v>191</v>
      </c>
      <c r="C9" s="28"/>
      <c r="D9" s="4"/>
      <c r="E9" s="4"/>
      <c r="F9" s="4"/>
      <c r="G9" s="4"/>
      <c r="H9" s="4"/>
    </row>
    <row r="10" spans="1:8" ht="25" x14ac:dyDescent="0.25">
      <c r="A10" s="37">
        <v>9</v>
      </c>
      <c r="B10" s="16" t="s">
        <v>182</v>
      </c>
      <c r="C10" s="28"/>
      <c r="D10" s="4"/>
      <c r="E10" s="4"/>
      <c r="F10" s="4"/>
      <c r="G10" s="4"/>
      <c r="H10" s="4"/>
    </row>
    <row r="11" spans="1:8" ht="28.75" customHeight="1" x14ac:dyDescent="0.25">
      <c r="A11" s="37">
        <v>10</v>
      </c>
      <c r="B11" s="16" t="s">
        <v>183</v>
      </c>
      <c r="C11" s="28"/>
      <c r="D11" s="4"/>
      <c r="E11" s="4"/>
      <c r="F11" s="4"/>
      <c r="G11" s="4"/>
      <c r="H11" s="4"/>
    </row>
    <row r="12" spans="1:8" x14ac:dyDescent="0.25">
      <c r="B12" s="2"/>
      <c r="C12" s="4"/>
      <c r="D12" s="4"/>
      <c r="E12" s="4"/>
      <c r="F12" s="4"/>
      <c r="G12" s="4"/>
      <c r="H12" s="4"/>
    </row>
    <row r="13" spans="1:8" x14ac:dyDescent="0.25">
      <c r="B13" s="2"/>
      <c r="C13" s="4"/>
      <c r="D13" s="4"/>
      <c r="E13" s="4"/>
      <c r="F13" s="4"/>
      <c r="G13" s="4"/>
      <c r="H13" s="4"/>
    </row>
    <row r="14" spans="1:8" ht="21" customHeight="1" x14ac:dyDescent="0.25">
      <c r="A14" s="54" t="s">
        <v>236</v>
      </c>
      <c r="B14" s="55"/>
      <c r="C14" s="56"/>
      <c r="D14" s="4"/>
      <c r="E14" s="4"/>
      <c r="F14" s="4"/>
      <c r="G14" s="4"/>
      <c r="H14" s="4"/>
    </row>
    <row r="15" spans="1:8" ht="63.65" customHeight="1" x14ac:dyDescent="0.25">
      <c r="A15" s="40"/>
      <c r="B15" s="57" t="s">
        <v>242</v>
      </c>
      <c r="C15" s="58"/>
      <c r="D15" s="4"/>
      <c r="E15" s="4"/>
      <c r="F15" s="4"/>
      <c r="G15" s="4"/>
      <c r="H15" s="4"/>
    </row>
    <row r="16" spans="1:8" ht="27" customHeight="1" x14ac:dyDescent="0.25">
      <c r="A16" s="41" t="s">
        <v>238</v>
      </c>
      <c r="B16" s="59" t="s">
        <v>239</v>
      </c>
      <c r="C16" s="60"/>
      <c r="D16" s="45"/>
      <c r="E16" s="4"/>
      <c r="F16" s="4"/>
      <c r="G16" s="4"/>
      <c r="H16" s="4"/>
    </row>
    <row r="17" spans="1:4" ht="36" customHeight="1" x14ac:dyDescent="0.25">
      <c r="A17" s="42" t="s">
        <v>240</v>
      </c>
      <c r="B17" s="59" t="s">
        <v>241</v>
      </c>
      <c r="C17" s="60"/>
      <c r="D17" s="46"/>
    </row>
    <row r="18" spans="1:4" x14ac:dyDescent="0.25">
      <c r="B18" s="39"/>
    </row>
    <row r="19" spans="1:4" x14ac:dyDescent="0.25">
      <c r="B19" s="39"/>
    </row>
    <row r="20" spans="1:4" x14ac:dyDescent="0.25">
      <c r="B20" s="39"/>
    </row>
    <row r="21" spans="1:4" x14ac:dyDescent="0.25">
      <c r="B21" s="39"/>
    </row>
    <row r="22" spans="1:4" x14ac:dyDescent="0.25">
      <c r="B22" s="39"/>
    </row>
    <row r="23" spans="1:4" x14ac:dyDescent="0.25">
      <c r="B23" s="39"/>
    </row>
  </sheetData>
  <mergeCells count="4">
    <mergeCell ref="A14:C14"/>
    <mergeCell ref="B15:C15"/>
    <mergeCell ref="B17:C17"/>
    <mergeCell ref="B16:C16"/>
  </mergeCells>
  <hyperlinks>
    <hyperlink ref="B17" r:id="rId1" display="https://www.klimaateffectatlas.nl/nl/stedelijk-infiltratiekansen" xr:uid="{13A63873-3C8A-4C8A-B8B0-A004AC8F6B1A}"/>
    <hyperlink ref="B16" r:id="rId2" display="https://www.klimaateffectatlas.nl/nl/" xr:uid="{8AD6C134-286C-4F06-A46D-8E5F82AE4336}"/>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22AE3-B33A-4A43-B50B-6F3509D4BF52}">
  <dimension ref="A1:EP173"/>
  <sheetViews>
    <sheetView zoomScaleNormal="100" workbookViewId="0">
      <pane xSplit="3" ySplit="2" topLeftCell="D12" activePane="bottomRight" state="frozen"/>
      <selection pane="topRight" activeCell="D1" sqref="D1"/>
      <selection pane="bottomLeft" activeCell="A3" sqref="A3"/>
      <selection pane="bottomRight" activeCell="E12" sqref="E12"/>
    </sheetView>
  </sheetViews>
  <sheetFormatPr defaultRowHeight="13" x14ac:dyDescent="0.3"/>
  <cols>
    <col min="1" max="1" width="23.36328125" customWidth="1"/>
    <col min="2" max="2" width="20.81640625" customWidth="1"/>
    <col min="3" max="3" width="20.81640625" style="4" customWidth="1"/>
    <col min="4" max="4" width="20.81640625" style="2" customWidth="1"/>
    <col min="5" max="6" width="20.81640625" style="3" customWidth="1"/>
    <col min="7" max="10" width="20.81640625" customWidth="1"/>
    <col min="11" max="11" width="20.81640625" style="3" customWidth="1"/>
    <col min="12" max="12" width="10.54296875" customWidth="1"/>
    <col min="13" max="13" width="21.36328125" style="27" customWidth="1"/>
    <col min="14" max="14" width="15.81640625" style="49" customWidth="1"/>
  </cols>
  <sheetData>
    <row r="1" spans="1:146" ht="15.5" x14ac:dyDescent="0.25">
      <c r="A1" s="14" t="s">
        <v>0</v>
      </c>
      <c r="B1" s="15"/>
      <c r="C1" s="15"/>
      <c r="D1" s="15"/>
      <c r="E1" s="15"/>
      <c r="F1" s="15"/>
      <c r="G1" s="15"/>
      <c r="H1" s="15"/>
      <c r="I1" s="15"/>
      <c r="J1" s="15"/>
      <c r="K1" s="15"/>
      <c r="L1" s="15"/>
      <c r="M1" s="23"/>
      <c r="N1" s="47"/>
    </row>
    <row r="2" spans="1:146" s="11" customFormat="1" ht="26" x14ac:dyDescent="0.3">
      <c r="A2" s="19" t="s">
        <v>1</v>
      </c>
      <c r="B2" s="20" t="s">
        <v>2</v>
      </c>
      <c r="C2" s="20" t="s">
        <v>3</v>
      </c>
      <c r="D2" s="20" t="s">
        <v>31</v>
      </c>
      <c r="E2" s="19" t="s">
        <v>57</v>
      </c>
      <c r="F2" s="19" t="s">
        <v>36</v>
      </c>
      <c r="G2" s="19" t="s">
        <v>27</v>
      </c>
      <c r="H2" s="19" t="s">
        <v>49</v>
      </c>
      <c r="I2" s="19" t="s">
        <v>126</v>
      </c>
      <c r="J2" s="19" t="s">
        <v>50</v>
      </c>
      <c r="K2" s="19" t="s">
        <v>184</v>
      </c>
      <c r="L2" s="19" t="s">
        <v>30</v>
      </c>
      <c r="M2" s="24"/>
      <c r="N2" s="48" t="s">
        <v>41</v>
      </c>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row>
    <row r="3" spans="1:146" ht="240" customHeight="1" x14ac:dyDescent="0.25">
      <c r="A3" s="16" t="s">
        <v>4</v>
      </c>
      <c r="B3" s="16" t="s">
        <v>243</v>
      </c>
      <c r="C3" s="16" t="s">
        <v>123</v>
      </c>
      <c r="D3" s="16" t="s">
        <v>32</v>
      </c>
      <c r="E3" s="16" t="s">
        <v>122</v>
      </c>
      <c r="F3" s="16" t="s">
        <v>244</v>
      </c>
      <c r="G3" s="16" t="s">
        <v>245</v>
      </c>
      <c r="H3" s="16" t="s">
        <v>120</v>
      </c>
      <c r="I3" s="16" t="s">
        <v>119</v>
      </c>
      <c r="J3" s="16" t="s">
        <v>246</v>
      </c>
      <c r="K3" s="16" t="s">
        <v>218</v>
      </c>
      <c r="L3" s="16" t="str">
        <f>IF('Haalbaarheid '!C2="X","JA", "NEE")</f>
        <v>NEE</v>
      </c>
      <c r="M3" s="18" t="str">
        <f>IF(L3="JA","Sluit de installatie aan op een overstort voor als de capaciteit is bereikt. ","")</f>
        <v/>
      </c>
      <c r="N3" s="50" t="s">
        <v>219</v>
      </c>
    </row>
    <row r="4" spans="1:146" ht="170.4" customHeight="1" x14ac:dyDescent="0.25">
      <c r="A4" s="16" t="s">
        <v>4</v>
      </c>
      <c r="B4" s="16" t="s">
        <v>144</v>
      </c>
      <c r="C4" s="16" t="s">
        <v>124</v>
      </c>
      <c r="D4" s="16" t="s">
        <v>33</v>
      </c>
      <c r="E4" s="16" t="s">
        <v>122</v>
      </c>
      <c r="F4" s="16" t="s">
        <v>244</v>
      </c>
      <c r="G4" s="16" t="s">
        <v>121</v>
      </c>
      <c r="H4" s="16" t="s">
        <v>120</v>
      </c>
      <c r="I4" s="16" t="s">
        <v>119</v>
      </c>
      <c r="J4" s="17" t="s">
        <v>247</v>
      </c>
      <c r="K4" s="16" t="s">
        <v>218</v>
      </c>
      <c r="L4" s="16" t="str">
        <f>IF('Haalbaarheid '!C2="X","JA", "NEE")</f>
        <v>NEE</v>
      </c>
      <c r="M4" s="18" t="str">
        <f>IF(L4="JA","Sluit de installatie aan op een overstort voor als de capaciteit is bereikt. ","")</f>
        <v/>
      </c>
      <c r="N4" s="51" t="s">
        <v>219</v>
      </c>
      <c r="Q4">
        <v>2</v>
      </c>
    </row>
    <row r="5" spans="1:146" ht="356.4" customHeight="1" x14ac:dyDescent="0.25">
      <c r="A5" s="16" t="s">
        <v>4</v>
      </c>
      <c r="B5" s="16" t="s">
        <v>5</v>
      </c>
      <c r="C5" s="17" t="s">
        <v>127</v>
      </c>
      <c r="D5" s="16" t="s">
        <v>164</v>
      </c>
      <c r="E5" s="16" t="s">
        <v>248</v>
      </c>
      <c r="F5" s="16" t="s">
        <v>249</v>
      </c>
      <c r="G5" s="16" t="s">
        <v>250</v>
      </c>
      <c r="H5" s="16" t="s">
        <v>125</v>
      </c>
      <c r="I5" s="16" t="s">
        <v>150</v>
      </c>
      <c r="J5" s="16" t="s">
        <v>251</v>
      </c>
      <c r="K5" s="16" t="s">
        <v>231</v>
      </c>
      <c r="L5" s="16" t="str">
        <f>IF(AND(OR('Haalbaarheid '!C2="X",'Haalbaarheid '!C3="X"),'Haalbaarheid '!C6="x"),"JA","NEE")</f>
        <v>NEE</v>
      </c>
      <c r="M5" s="18" t="str">
        <f t="shared" ref="M5:M6" si="0">IF(L5="JA","Sluit de installatie aan op een overstort voor als de capaciteit is bereikt. ","")</f>
        <v/>
      </c>
      <c r="N5" s="51" t="s">
        <v>221</v>
      </c>
    </row>
    <row r="6" spans="1:146" ht="348.65" customHeight="1" x14ac:dyDescent="0.25">
      <c r="A6" s="16" t="s">
        <v>4</v>
      </c>
      <c r="B6" s="16" t="s">
        <v>5</v>
      </c>
      <c r="C6" s="16" t="s">
        <v>117</v>
      </c>
      <c r="D6" s="16" t="s">
        <v>33</v>
      </c>
      <c r="E6" s="16" t="s">
        <v>116</v>
      </c>
      <c r="F6" s="16" t="s">
        <v>249</v>
      </c>
      <c r="G6" s="16" t="s">
        <v>118</v>
      </c>
      <c r="H6" s="16" t="s">
        <v>125</v>
      </c>
      <c r="I6" s="16" t="s">
        <v>150</v>
      </c>
      <c r="J6" s="16" t="s">
        <v>56</v>
      </c>
      <c r="K6" s="16" t="s">
        <v>231</v>
      </c>
      <c r="L6" s="16" t="str">
        <f>IF(AND(OR('Haalbaarheid '!C2="X",'Haalbaarheid '!C3="X"),'Haalbaarheid '!C6="x"),"JA","NEE")</f>
        <v>NEE</v>
      </c>
      <c r="M6" s="18" t="str">
        <f t="shared" si="0"/>
        <v/>
      </c>
      <c r="N6" s="51" t="s">
        <v>220</v>
      </c>
    </row>
    <row r="7" spans="1:146" ht="234" customHeight="1" x14ac:dyDescent="0.25">
      <c r="A7" s="16" t="s">
        <v>4</v>
      </c>
      <c r="B7" s="16" t="s">
        <v>5</v>
      </c>
      <c r="C7" s="16" t="s">
        <v>165</v>
      </c>
      <c r="D7" s="16" t="s">
        <v>33</v>
      </c>
      <c r="E7" s="16" t="s">
        <v>128</v>
      </c>
      <c r="F7" s="16" t="s">
        <v>129</v>
      </c>
      <c r="G7" s="16" t="s">
        <v>114</v>
      </c>
      <c r="H7" s="16" t="s">
        <v>166</v>
      </c>
      <c r="I7" s="16" t="s">
        <v>150</v>
      </c>
      <c r="J7" s="16" t="s">
        <v>56</v>
      </c>
      <c r="K7" s="16" t="s">
        <v>217</v>
      </c>
      <c r="L7" s="16" t="str">
        <f>IF(OR('Haalbaarheid '!C2="X",'Haalbaarheid '!C3="X",'Haalbaarheid '!C6="X"),"JA","NEE")</f>
        <v>NEE</v>
      </c>
      <c r="M7" s="18" t="str">
        <f>IF(L7="JA","Sluit de installatie aan op een overstort voor als de capaciteit is bereikt. ","")</f>
        <v/>
      </c>
      <c r="N7" s="50" t="s">
        <v>282</v>
      </c>
    </row>
    <row r="8" spans="1:146" ht="120" customHeight="1" x14ac:dyDescent="0.25">
      <c r="A8" s="16" t="s">
        <v>6</v>
      </c>
      <c r="B8" s="16" t="s">
        <v>7</v>
      </c>
      <c r="C8" s="16" t="s">
        <v>131</v>
      </c>
      <c r="D8" s="16" t="s">
        <v>32</v>
      </c>
      <c r="E8" s="16" t="s">
        <v>110</v>
      </c>
      <c r="F8" s="16" t="s">
        <v>109</v>
      </c>
      <c r="G8" s="16" t="s">
        <v>108</v>
      </c>
      <c r="H8" s="16" t="s">
        <v>112</v>
      </c>
      <c r="I8" s="16" t="s">
        <v>51</v>
      </c>
      <c r="J8" s="17" t="s">
        <v>111</v>
      </c>
      <c r="K8" s="16" t="s">
        <v>222</v>
      </c>
      <c r="L8" s="16" t="str">
        <f>IF('Haalbaarheid '!C8="X", "JA", "NEE")</f>
        <v>NEE</v>
      </c>
      <c r="M8" s="18"/>
      <c r="N8" s="51" t="s">
        <v>113</v>
      </c>
    </row>
    <row r="9" spans="1:146" ht="196.25" customHeight="1" x14ac:dyDescent="0.25">
      <c r="A9" s="16" t="s">
        <v>6</v>
      </c>
      <c r="B9" s="16" t="s">
        <v>7</v>
      </c>
      <c r="C9" s="16" t="s">
        <v>223</v>
      </c>
      <c r="D9" s="16" t="s">
        <v>32</v>
      </c>
      <c r="E9" s="16" t="s">
        <v>104</v>
      </c>
      <c r="F9" s="16" t="s">
        <v>105</v>
      </c>
      <c r="G9" s="16" t="s">
        <v>133</v>
      </c>
      <c r="H9" s="16" t="s">
        <v>106</v>
      </c>
      <c r="I9" s="16" t="s">
        <v>107</v>
      </c>
      <c r="J9" s="17" t="s">
        <v>252</v>
      </c>
      <c r="K9" s="16" t="s">
        <v>232</v>
      </c>
      <c r="L9" s="16" t="str">
        <f>IF('Haalbaarheid '!C10="x","JA","NEE")</f>
        <v>NEE</v>
      </c>
      <c r="M9" s="18" t="str">
        <f>IF(L9="JA","Zonder filter niet geschikt als drinkwater. ","")</f>
        <v/>
      </c>
      <c r="N9" s="50" t="s">
        <v>134</v>
      </c>
    </row>
    <row r="10" spans="1:146" ht="180.65" customHeight="1" x14ac:dyDescent="0.25">
      <c r="A10" s="16" t="s">
        <v>6</v>
      </c>
      <c r="B10" s="16" t="s">
        <v>7</v>
      </c>
      <c r="C10" s="16" t="s">
        <v>284</v>
      </c>
      <c r="D10" s="16" t="s">
        <v>253</v>
      </c>
      <c r="E10" s="16" t="s">
        <v>130</v>
      </c>
      <c r="F10" s="16" t="s">
        <v>224</v>
      </c>
      <c r="G10" s="16" t="s">
        <v>108</v>
      </c>
      <c r="H10" s="16" t="s">
        <v>254</v>
      </c>
      <c r="I10" s="16" t="s">
        <v>55</v>
      </c>
      <c r="J10" s="16" t="s">
        <v>147</v>
      </c>
      <c r="K10" s="16" t="s">
        <v>225</v>
      </c>
      <c r="L10" s="16" t="str">
        <f>IF('Haalbaarheid '!C8="X", "JA", "NEE")</f>
        <v>NEE</v>
      </c>
      <c r="M10" s="18"/>
      <c r="N10" s="51" t="s">
        <v>132</v>
      </c>
    </row>
    <row r="11" spans="1:146" ht="325" x14ac:dyDescent="0.25">
      <c r="A11" s="16" t="s">
        <v>6</v>
      </c>
      <c r="B11" s="16" t="s">
        <v>7</v>
      </c>
      <c r="C11" s="16" t="s">
        <v>192</v>
      </c>
      <c r="D11" s="16" t="s">
        <v>253</v>
      </c>
      <c r="E11" s="16" t="s">
        <v>193</v>
      </c>
      <c r="F11" s="16" t="s">
        <v>255</v>
      </c>
      <c r="G11" s="16" t="s">
        <v>198</v>
      </c>
      <c r="H11" s="16" t="s">
        <v>195</v>
      </c>
      <c r="I11" s="16" t="s">
        <v>186</v>
      </c>
      <c r="J11" s="16" t="s">
        <v>256</v>
      </c>
      <c r="K11" s="16" t="s">
        <v>197</v>
      </c>
      <c r="L11" s="16" t="str">
        <f>IF('Haalbaarheid '!C9="x","JA","NEE")</f>
        <v>NEE</v>
      </c>
      <c r="M11" s="18" t="str">
        <f>IF(L11="JA","Zonder filter niet geschikt als drinkwater. ","")</f>
        <v/>
      </c>
      <c r="N11" s="50" t="s">
        <v>194</v>
      </c>
    </row>
    <row r="12" spans="1:146" ht="150" x14ac:dyDescent="0.25">
      <c r="A12" s="16" t="s">
        <v>9</v>
      </c>
      <c r="B12" s="16" t="s">
        <v>10</v>
      </c>
      <c r="C12" s="16" t="s">
        <v>167</v>
      </c>
      <c r="D12" s="16" t="s">
        <v>253</v>
      </c>
      <c r="E12" s="16" t="s">
        <v>77</v>
      </c>
      <c r="F12" s="16" t="s">
        <v>257</v>
      </c>
      <c r="G12" s="16" t="s">
        <v>146</v>
      </c>
      <c r="H12" s="16" t="s">
        <v>196</v>
      </c>
      <c r="I12" s="16" t="s">
        <v>148</v>
      </c>
      <c r="J12" s="16" t="s">
        <v>157</v>
      </c>
      <c r="K12" s="16" t="s">
        <v>226</v>
      </c>
      <c r="L12" s="16" t="str">
        <f>IF('Haalbaarheid '!C4="x","JA","NEE")</f>
        <v>NEE</v>
      </c>
      <c r="M12" s="25"/>
      <c r="N12" s="51" t="s">
        <v>228</v>
      </c>
    </row>
    <row r="13" spans="1:146" ht="125" x14ac:dyDescent="0.25">
      <c r="A13" s="16" t="s">
        <v>9</v>
      </c>
      <c r="B13" s="16" t="s">
        <v>10</v>
      </c>
      <c r="C13" s="16" t="s">
        <v>156</v>
      </c>
      <c r="D13" s="16" t="s">
        <v>253</v>
      </c>
      <c r="E13" s="16" t="s">
        <v>77</v>
      </c>
      <c r="F13" s="16" t="s">
        <v>258</v>
      </c>
      <c r="G13" s="16" t="s">
        <v>154</v>
      </c>
      <c r="H13" s="16" t="s">
        <v>155</v>
      </c>
      <c r="I13" s="16" t="s">
        <v>259</v>
      </c>
      <c r="J13" s="16" t="s">
        <v>260</v>
      </c>
      <c r="K13" s="16" t="s">
        <v>227</v>
      </c>
      <c r="L13" s="16" t="str">
        <f>IF('Haalbaarheid '!C5="x","JA","NEE")</f>
        <v>NEE</v>
      </c>
      <c r="M13" s="25"/>
      <c r="N13" s="51" t="s">
        <v>211</v>
      </c>
    </row>
    <row r="14" spans="1:146" ht="125" x14ac:dyDescent="0.25">
      <c r="A14" s="16" t="s">
        <v>9</v>
      </c>
      <c r="B14" s="16" t="s">
        <v>10</v>
      </c>
      <c r="C14" s="16" t="s">
        <v>286</v>
      </c>
      <c r="D14" s="16" t="s">
        <v>35</v>
      </c>
      <c r="E14" s="16" t="s">
        <v>78</v>
      </c>
      <c r="F14" s="16" t="s">
        <v>79</v>
      </c>
      <c r="G14" s="16" t="s">
        <v>84</v>
      </c>
      <c r="H14" s="16" t="s">
        <v>100</v>
      </c>
      <c r="I14" s="16" t="s">
        <v>55</v>
      </c>
      <c r="J14" s="17" t="s">
        <v>85</v>
      </c>
      <c r="K14" s="16" t="s">
        <v>261</v>
      </c>
      <c r="L14" s="16" t="str">
        <f>IF(AND('Haalbaarheid '!C7="X",'Haalbaarheid '!C8="X"),"JA","NEE")</f>
        <v>NEE</v>
      </c>
      <c r="M14" s="25"/>
      <c r="N14" s="51" t="s">
        <v>88</v>
      </c>
    </row>
    <row r="15" spans="1:146" ht="125" x14ac:dyDescent="0.25">
      <c r="A15" s="16" t="s">
        <v>9</v>
      </c>
      <c r="B15" s="16" t="s">
        <v>10</v>
      </c>
      <c r="C15" s="16" t="s">
        <v>287</v>
      </c>
      <c r="D15" s="16" t="s">
        <v>35</v>
      </c>
      <c r="E15" s="16" t="s">
        <v>168</v>
      </c>
      <c r="F15" s="16" t="s">
        <v>79</v>
      </c>
      <c r="G15" s="16" t="s">
        <v>86</v>
      </c>
      <c r="H15" s="16" t="s">
        <v>87</v>
      </c>
      <c r="I15" s="16" t="s">
        <v>55</v>
      </c>
      <c r="J15" s="16" t="s">
        <v>169</v>
      </c>
      <c r="K15" s="16" t="s">
        <v>261</v>
      </c>
      <c r="L15" s="16" t="str">
        <f>IF(AND('Haalbaarheid '!C7="X",'Haalbaarheid '!C8="X"),"JA","NEE")</f>
        <v>NEE</v>
      </c>
      <c r="M15" s="25"/>
      <c r="N15" s="51" t="s">
        <v>88</v>
      </c>
    </row>
    <row r="16" spans="1:146" ht="146.4" customHeight="1" x14ac:dyDescent="0.25">
      <c r="A16" s="16" t="s">
        <v>9</v>
      </c>
      <c r="B16" s="16" t="s">
        <v>10</v>
      </c>
      <c r="C16" s="16" t="s">
        <v>288</v>
      </c>
      <c r="D16" s="16" t="s">
        <v>35</v>
      </c>
      <c r="E16" s="16" t="s">
        <v>262</v>
      </c>
      <c r="F16" s="16" t="s">
        <v>158</v>
      </c>
      <c r="G16" s="16" t="s">
        <v>86</v>
      </c>
      <c r="H16" s="16" t="s">
        <v>159</v>
      </c>
      <c r="I16" s="16" t="s">
        <v>55</v>
      </c>
      <c r="J16" s="16" t="s">
        <v>160</v>
      </c>
      <c r="K16" s="16" t="s">
        <v>261</v>
      </c>
      <c r="L16" s="16" t="str">
        <f>IF(AND('Haalbaarheid '!C7="X",'Haalbaarheid '!C8="X"),"JA","NEE")</f>
        <v>NEE</v>
      </c>
      <c r="M16" s="25"/>
      <c r="N16" s="51" t="s">
        <v>285</v>
      </c>
    </row>
    <row r="17" spans="1:15" ht="88.5" x14ac:dyDescent="0.25">
      <c r="A17" s="16" t="s">
        <v>9</v>
      </c>
      <c r="B17" s="16" t="s">
        <v>10</v>
      </c>
      <c r="C17" s="16" t="s">
        <v>289</v>
      </c>
      <c r="D17" s="16" t="s">
        <v>35</v>
      </c>
      <c r="E17" s="16" t="s">
        <v>38</v>
      </c>
      <c r="F17" s="16" t="s">
        <v>40</v>
      </c>
      <c r="G17" s="16" t="s">
        <v>39</v>
      </c>
      <c r="H17" s="16" t="s">
        <v>37</v>
      </c>
      <c r="I17" s="16" t="s">
        <v>55</v>
      </c>
      <c r="J17" s="16" t="s">
        <v>170</v>
      </c>
      <c r="K17" s="16" t="s">
        <v>263</v>
      </c>
      <c r="L17" s="16" t="str">
        <f>IF('Haalbaarheid '!C8= "x","JA","NEE")</f>
        <v>NEE</v>
      </c>
      <c r="M17" s="25"/>
      <c r="N17" s="52" t="s">
        <v>42</v>
      </c>
      <c r="O17" s="2"/>
    </row>
    <row r="18" spans="1:15" ht="100" x14ac:dyDescent="0.25">
      <c r="A18" s="16" t="s">
        <v>9</v>
      </c>
      <c r="B18" s="16" t="s">
        <v>10</v>
      </c>
      <c r="C18" s="16" t="s">
        <v>292</v>
      </c>
      <c r="D18" s="16" t="s">
        <v>35</v>
      </c>
      <c r="E18" s="16" t="s">
        <v>58</v>
      </c>
      <c r="F18" s="16" t="s">
        <v>59</v>
      </c>
      <c r="G18" s="16" t="s">
        <v>60</v>
      </c>
      <c r="H18" s="16" t="s">
        <v>61</v>
      </c>
      <c r="I18" s="16" t="s">
        <v>55</v>
      </c>
      <c r="J18" s="16" t="s">
        <v>170</v>
      </c>
      <c r="K18" s="16" t="s">
        <v>264</v>
      </c>
      <c r="L18" s="16" t="str">
        <f>IF('Haalbaarheid '!C8= "x","JA","NEE")</f>
        <v>NEE</v>
      </c>
      <c r="M18" s="25"/>
      <c r="N18" s="51" t="s">
        <v>283</v>
      </c>
    </row>
    <row r="19" spans="1:15" ht="112.5" x14ac:dyDescent="0.25">
      <c r="A19" s="16" t="s">
        <v>9</v>
      </c>
      <c r="B19" s="16" t="s">
        <v>10</v>
      </c>
      <c r="C19" s="16" t="s">
        <v>293</v>
      </c>
      <c r="D19" s="16" t="s">
        <v>35</v>
      </c>
      <c r="E19" s="16" t="s">
        <v>48</v>
      </c>
      <c r="F19" s="16" t="s">
        <v>47</v>
      </c>
      <c r="G19" s="16" t="s">
        <v>45</v>
      </c>
      <c r="H19" s="16" t="s">
        <v>61</v>
      </c>
      <c r="I19" s="16" t="s">
        <v>55</v>
      </c>
      <c r="J19" s="16" t="s">
        <v>170</v>
      </c>
      <c r="K19" s="16" t="s">
        <v>265</v>
      </c>
      <c r="L19" s="16" t="str">
        <f>IF('Haalbaarheid '!C8= "x","JA","NEE")</f>
        <v>NEE</v>
      </c>
      <c r="M19" s="25"/>
      <c r="N19" s="51"/>
    </row>
    <row r="20" spans="1:15" ht="142.75" customHeight="1" x14ac:dyDescent="0.25">
      <c r="A20" s="16" t="s">
        <v>9</v>
      </c>
      <c r="B20" s="16" t="s">
        <v>10</v>
      </c>
      <c r="C20" s="16" t="s">
        <v>46</v>
      </c>
      <c r="D20" s="16" t="s">
        <v>34</v>
      </c>
      <c r="E20" s="16" t="s">
        <v>78</v>
      </c>
      <c r="F20" s="16" t="s">
        <v>80</v>
      </c>
      <c r="G20" s="16" t="s">
        <v>82</v>
      </c>
      <c r="H20" s="16" t="s">
        <v>81</v>
      </c>
      <c r="I20" s="16" t="s">
        <v>55</v>
      </c>
      <c r="J20" s="16" t="s">
        <v>83</v>
      </c>
      <c r="K20" s="16" t="s">
        <v>269</v>
      </c>
      <c r="L20" s="16" t="str">
        <f>IF('Haalbaarheid '!C8= "x","JA","NEE")</f>
        <v>NEE</v>
      </c>
      <c r="M20" s="25"/>
      <c r="N20" s="51"/>
    </row>
    <row r="21" spans="1:15" ht="101.5" x14ac:dyDescent="0.25">
      <c r="A21" s="16" t="s">
        <v>9</v>
      </c>
      <c r="B21" s="16" t="s">
        <v>16</v>
      </c>
      <c r="C21" s="16" t="s">
        <v>233</v>
      </c>
      <c r="D21" s="16" t="s">
        <v>266</v>
      </c>
      <c r="E21" s="16" t="s">
        <v>73</v>
      </c>
      <c r="F21" s="16" t="s">
        <v>214</v>
      </c>
      <c r="G21" s="16" t="s">
        <v>74</v>
      </c>
      <c r="H21" s="16" t="s">
        <v>75</v>
      </c>
      <c r="I21" s="16" t="s">
        <v>55</v>
      </c>
      <c r="J21" s="17" t="s">
        <v>76</v>
      </c>
      <c r="K21" s="16" t="s">
        <v>213</v>
      </c>
      <c r="L21" s="16" t="str">
        <f>IF('Haalbaarheid '!C8= "x","JA","NEE")</f>
        <v>NEE</v>
      </c>
      <c r="M21" s="25"/>
      <c r="N21" s="51" t="s">
        <v>212</v>
      </c>
    </row>
    <row r="22" spans="1:15" ht="150" x14ac:dyDescent="0.25">
      <c r="A22" s="16" t="s">
        <v>9</v>
      </c>
      <c r="B22" s="16" t="s">
        <v>18</v>
      </c>
      <c r="C22" s="16" t="s">
        <v>275</v>
      </c>
      <c r="D22" s="16" t="s">
        <v>32</v>
      </c>
      <c r="E22" s="16" t="s">
        <v>171</v>
      </c>
      <c r="F22" s="16" t="s">
        <v>267</v>
      </c>
      <c r="G22" s="16" t="s">
        <v>72</v>
      </c>
      <c r="H22" s="16" t="s">
        <v>101</v>
      </c>
      <c r="I22" s="16" t="s">
        <v>55</v>
      </c>
      <c r="J22" s="16"/>
      <c r="K22" s="16" t="s">
        <v>268</v>
      </c>
      <c r="L22" s="16" t="str">
        <f>IF(AND('Haalbaarheid '!C8="x",'Haalbaarheid '!C7="x"), "JA", "NEE")</f>
        <v>NEE</v>
      </c>
      <c r="M22" s="25"/>
      <c r="N22" s="50" t="s">
        <v>281</v>
      </c>
    </row>
    <row r="23" spans="1:15" ht="223.75" customHeight="1" x14ac:dyDescent="0.25">
      <c r="A23" s="16" t="s">
        <v>9</v>
      </c>
      <c r="B23" s="16" t="s">
        <v>18</v>
      </c>
      <c r="C23" s="16" t="s">
        <v>200</v>
      </c>
      <c r="D23" s="16" t="s">
        <v>32</v>
      </c>
      <c r="E23" s="16" t="s">
        <v>68</v>
      </c>
      <c r="F23" s="16" t="s">
        <v>69</v>
      </c>
      <c r="G23" s="16" t="s">
        <v>70</v>
      </c>
      <c r="H23" s="16" t="s">
        <v>71</v>
      </c>
      <c r="I23" s="16" t="s">
        <v>55</v>
      </c>
      <c r="J23" s="16" t="s">
        <v>172</v>
      </c>
      <c r="K23" s="16" t="s">
        <v>268</v>
      </c>
      <c r="L23" s="16" t="str">
        <f>IF(AND('Haalbaarheid '!C8="x",'Haalbaarheid '!C7="x",'Haalbaarheid '!C10="X"), "JA", "NEE")</f>
        <v>NEE</v>
      </c>
      <c r="M23" s="25" t="str">
        <f>IF('Haalbaarheid '!C7="","Combineer bij hoge grondwaterstanden en slecht infiltrerende grond waterpasserende verharding met drainage en noodafvoer. Bij twijfel: voer de emmertest uit!", "")</f>
        <v>Combineer bij hoge grondwaterstanden en slecht infiltrerende grond waterpasserende verharding met drainage en noodafvoer. Bij twijfel: voer de emmertest uit!</v>
      </c>
      <c r="N23" s="51" t="s">
        <v>215</v>
      </c>
    </row>
    <row r="24" spans="1:15" ht="163.25" customHeight="1" x14ac:dyDescent="0.25">
      <c r="A24" s="16" t="s">
        <v>9</v>
      </c>
      <c r="B24" s="16" t="s">
        <v>18</v>
      </c>
      <c r="C24" s="16" t="s">
        <v>229</v>
      </c>
      <c r="D24" s="16" t="s">
        <v>32</v>
      </c>
      <c r="E24" s="16" t="s">
        <v>68</v>
      </c>
      <c r="F24" s="16" t="s">
        <v>69</v>
      </c>
      <c r="G24" s="16" t="s">
        <v>199</v>
      </c>
      <c r="H24" s="16" t="s">
        <v>234</v>
      </c>
      <c r="I24" s="16" t="s">
        <v>55</v>
      </c>
      <c r="J24" s="16" t="s">
        <v>172</v>
      </c>
      <c r="K24" s="16" t="s">
        <v>230</v>
      </c>
      <c r="L24" s="16" t="str">
        <f>IF(AND('Haalbaarheid '!C8="x",'Haalbaarheid '!C7="x",'Haalbaarheid '!C10="X"), "JA", "NEE")</f>
        <v>NEE</v>
      </c>
      <c r="M24" s="25" t="str">
        <f>IF('Haalbaarheid '!C7="","Combineer bij hoge grondwaterstanden en slecht infiltrerende grond waterpasserende verharding met drainage en noodafvoer. Bij twijfel: voer de emmertest uit!", "")</f>
        <v>Combineer bij hoge grondwaterstanden en slecht infiltrerende grond waterpasserende verharding met drainage en noodafvoer. Bij twijfel: voer de emmertest uit!</v>
      </c>
      <c r="N24" s="51" t="s">
        <v>202</v>
      </c>
    </row>
    <row r="25" spans="1:15" ht="187.5" x14ac:dyDescent="0.25">
      <c r="A25" s="16" t="s">
        <v>9</v>
      </c>
      <c r="B25" s="16" t="s">
        <v>18</v>
      </c>
      <c r="C25" s="16" t="s">
        <v>152</v>
      </c>
      <c r="D25" s="16" t="s">
        <v>32</v>
      </c>
      <c r="E25" s="16" t="s">
        <v>235</v>
      </c>
      <c r="F25" s="16" t="s">
        <v>69</v>
      </c>
      <c r="G25" s="16" t="s">
        <v>153</v>
      </c>
      <c r="H25" s="16" t="s">
        <v>173</v>
      </c>
      <c r="I25" s="16" t="s">
        <v>55</v>
      </c>
      <c r="J25" s="17" t="s">
        <v>174</v>
      </c>
      <c r="K25" s="16" t="s">
        <v>216</v>
      </c>
      <c r="L25" s="16" t="str">
        <f>IF(AND('Haalbaarheid '!C8="x",'Haalbaarheid '!C7="x",'Haalbaarheid '!C10="X"), "JA", "NEE")</f>
        <v>NEE</v>
      </c>
      <c r="M25" s="25" t="str">
        <f>IF('Haalbaarheid '!C7="","Combineer bij hoge grondwaterstanden en slecht infiltrerende grond waterpasserende verharding met drainage en noodafvoer. Bij twijfel: voer de emmertest uit!", ".")</f>
        <v>Combineer bij hoge grondwaterstanden en slecht infiltrerende grond waterpasserende verharding met drainage en noodafvoer. Bij twijfel: voer de emmertest uit!</v>
      </c>
      <c r="N25" s="51" t="s">
        <v>201</v>
      </c>
    </row>
    <row r="26" spans="1:15" ht="161.4" customHeight="1" x14ac:dyDescent="0.3">
      <c r="A26" s="16" t="s">
        <v>23</v>
      </c>
      <c r="B26" s="16" t="s">
        <v>24</v>
      </c>
      <c r="C26" s="16" t="s">
        <v>290</v>
      </c>
      <c r="D26" s="16" t="s">
        <v>270</v>
      </c>
      <c r="E26" s="16" t="s">
        <v>98</v>
      </c>
      <c r="F26" s="16" t="s">
        <v>206</v>
      </c>
      <c r="G26" s="16" t="s">
        <v>64</v>
      </c>
      <c r="H26" s="16" t="s">
        <v>62</v>
      </c>
      <c r="I26" s="16" t="s">
        <v>52</v>
      </c>
      <c r="J26" s="16" t="s">
        <v>207</v>
      </c>
      <c r="K26" s="16" t="s">
        <v>209</v>
      </c>
      <c r="L26" s="16" t="str">
        <f>IF(AND('Haalbaarheid '!C5="x",'Haalbaarheid '!C11="x"),"JA","NEE")</f>
        <v>NEE</v>
      </c>
      <c r="N26" s="53" t="s">
        <v>208</v>
      </c>
    </row>
    <row r="27" spans="1:15" ht="125" x14ac:dyDescent="0.3">
      <c r="A27" s="16" t="s">
        <v>23</v>
      </c>
      <c r="B27" s="16" t="s">
        <v>24</v>
      </c>
      <c r="C27" s="16" t="s">
        <v>291</v>
      </c>
      <c r="D27" s="16" t="s">
        <v>270</v>
      </c>
      <c r="E27" s="16" t="s">
        <v>67</v>
      </c>
      <c r="F27" s="16" t="s">
        <v>65</v>
      </c>
      <c r="G27" s="16" t="s">
        <v>64</v>
      </c>
      <c r="H27" s="16" t="s">
        <v>62</v>
      </c>
      <c r="I27" s="16" t="s">
        <v>66</v>
      </c>
      <c r="J27" s="16" t="s">
        <v>63</v>
      </c>
      <c r="K27" s="16" t="s">
        <v>209</v>
      </c>
      <c r="L27" s="16" t="str">
        <f>IF(AND('Haalbaarheid '!C5="x",'Haalbaarheid '!C11="x"),"JA","NEE")</f>
        <v>NEE</v>
      </c>
      <c r="N27" s="53" t="s">
        <v>208</v>
      </c>
    </row>
    <row r="28" spans="1:15" ht="143.4" customHeight="1" x14ac:dyDescent="0.25">
      <c r="A28" s="16" t="s">
        <v>23</v>
      </c>
      <c r="B28" s="16" t="s">
        <v>163</v>
      </c>
      <c r="C28" s="16" t="s">
        <v>280</v>
      </c>
      <c r="D28" s="16" t="s">
        <v>270</v>
      </c>
      <c r="E28" s="16" t="s">
        <v>93</v>
      </c>
      <c r="F28" s="16" t="s">
        <v>91</v>
      </c>
      <c r="G28" s="16" t="s">
        <v>162</v>
      </c>
      <c r="H28" s="16" t="s">
        <v>77</v>
      </c>
      <c r="I28" s="16" t="s">
        <v>53</v>
      </c>
      <c r="J28" s="17" t="s">
        <v>96</v>
      </c>
      <c r="K28" s="16" t="s">
        <v>273</v>
      </c>
      <c r="L28" s="16" t="str">
        <f>IF(AND('Haalbaarheid '!C5="x",'Haalbaarheid '!C11="x"),"JA","NEE")</f>
        <v>NEE</v>
      </c>
      <c r="M28" s="18"/>
      <c r="N28" s="51" t="s">
        <v>279</v>
      </c>
    </row>
    <row r="29" spans="1:15" ht="204" customHeight="1" x14ac:dyDescent="0.25">
      <c r="A29" s="16" t="s">
        <v>23</v>
      </c>
      <c r="B29" s="16" t="s">
        <v>163</v>
      </c>
      <c r="C29" s="16" t="s">
        <v>278</v>
      </c>
      <c r="D29" s="16" t="s">
        <v>270</v>
      </c>
      <c r="E29" s="16" t="s">
        <v>77</v>
      </c>
      <c r="F29" s="16" t="s">
        <v>94</v>
      </c>
      <c r="G29" s="16" t="s">
        <v>99</v>
      </c>
      <c r="H29" s="16" t="s">
        <v>77</v>
      </c>
      <c r="I29" s="16" t="s">
        <v>54</v>
      </c>
      <c r="J29" s="17" t="s">
        <v>95</v>
      </c>
      <c r="K29" s="16" t="s">
        <v>274</v>
      </c>
      <c r="L29" s="16" t="str">
        <f>IF('Haalbaarheid '!C11="X","JA", "NEE")</f>
        <v>NEE</v>
      </c>
      <c r="M29" s="18"/>
      <c r="N29" s="51"/>
    </row>
    <row r="30" spans="1:15" ht="126.65" customHeight="1" x14ac:dyDescent="0.25">
      <c r="A30" s="16" t="s">
        <v>23</v>
      </c>
      <c r="B30" s="16" t="s">
        <v>163</v>
      </c>
      <c r="C30" s="16" t="s">
        <v>276</v>
      </c>
      <c r="D30" s="16" t="s">
        <v>270</v>
      </c>
      <c r="E30" s="16" t="s">
        <v>97</v>
      </c>
      <c r="F30" s="16"/>
      <c r="G30" s="16" t="s">
        <v>203</v>
      </c>
      <c r="H30" s="16" t="s">
        <v>210</v>
      </c>
      <c r="I30" s="16" t="s">
        <v>55</v>
      </c>
      <c r="J30" s="17" t="s">
        <v>175</v>
      </c>
      <c r="K30" s="16" t="s">
        <v>272</v>
      </c>
      <c r="L30" s="16" t="str">
        <f>IF('Haalbaarheid '!C8="X","JA","NEE")</f>
        <v>NEE</v>
      </c>
      <c r="M30" s="18"/>
      <c r="N30" s="51"/>
    </row>
    <row r="31" spans="1:15" ht="391.75" customHeight="1" x14ac:dyDescent="0.25">
      <c r="A31" s="16" t="s">
        <v>23</v>
      </c>
      <c r="B31" s="16" t="s">
        <v>163</v>
      </c>
      <c r="C31" s="16" t="s">
        <v>277</v>
      </c>
      <c r="D31" s="16" t="s">
        <v>270</v>
      </c>
      <c r="E31" s="16"/>
      <c r="F31" s="16" t="s">
        <v>90</v>
      </c>
      <c r="G31" s="16" t="s">
        <v>162</v>
      </c>
      <c r="H31" s="16" t="s">
        <v>204</v>
      </c>
      <c r="I31" s="16"/>
      <c r="J31" s="16" t="s">
        <v>271</v>
      </c>
      <c r="K31" s="16" t="s">
        <v>205</v>
      </c>
      <c r="L31" s="16" t="str">
        <f>IF('Haalbaarheid '!C11="X","JA", "NEE")</f>
        <v>NEE</v>
      </c>
      <c r="M31" s="18"/>
      <c r="N31" s="51" t="s">
        <v>161</v>
      </c>
    </row>
    <row r="32" spans="1:15" x14ac:dyDescent="0.3">
      <c r="C32" s="2"/>
      <c r="D32" s="1"/>
      <c r="G32" s="3"/>
      <c r="H32" s="3"/>
      <c r="I32" s="3"/>
      <c r="J32" s="3"/>
      <c r="L32" s="3"/>
      <c r="M32" s="26"/>
      <c r="N32" s="8"/>
    </row>
    <row r="33" spans="1:14" ht="15.5" x14ac:dyDescent="0.3">
      <c r="C33" s="2"/>
      <c r="D33" s="5"/>
      <c r="G33" s="3"/>
      <c r="H33" s="3"/>
      <c r="I33" s="3"/>
      <c r="J33" s="3"/>
      <c r="L33" s="3"/>
      <c r="M33" s="26"/>
      <c r="N33" s="8"/>
    </row>
    <row r="34" spans="1:14" x14ac:dyDescent="0.3">
      <c r="N34" s="8"/>
    </row>
    <row r="35" spans="1:14" x14ac:dyDescent="0.3">
      <c r="N35" s="8"/>
    </row>
    <row r="36" spans="1:14" x14ac:dyDescent="0.3">
      <c r="N36" s="8"/>
    </row>
    <row r="37" spans="1:14" x14ac:dyDescent="0.3">
      <c r="N37" s="8"/>
    </row>
    <row r="38" spans="1:14" x14ac:dyDescent="0.3">
      <c r="N38" s="8"/>
    </row>
    <row r="39" spans="1:14" x14ac:dyDescent="0.3">
      <c r="A39" s="3"/>
      <c r="N39" s="8"/>
    </row>
    <row r="40" spans="1:14" x14ac:dyDescent="0.3">
      <c r="A40" s="3"/>
      <c r="N40" s="8"/>
    </row>
    <row r="41" spans="1:14" x14ac:dyDescent="0.3">
      <c r="A41" s="3"/>
      <c r="N41" s="8"/>
    </row>
    <row r="42" spans="1:14" x14ac:dyDescent="0.3">
      <c r="A42" s="3"/>
      <c r="N42" s="8"/>
    </row>
    <row r="43" spans="1:14" x14ac:dyDescent="0.3">
      <c r="A43" s="3"/>
      <c r="N43" s="8"/>
    </row>
    <row r="44" spans="1:14" x14ac:dyDescent="0.3">
      <c r="A44" s="3"/>
      <c r="N44" s="8"/>
    </row>
    <row r="45" spans="1:14" x14ac:dyDescent="0.3">
      <c r="A45" s="3"/>
      <c r="N45" s="8"/>
    </row>
    <row r="46" spans="1:14" x14ac:dyDescent="0.3">
      <c r="A46" s="3"/>
      <c r="N46" s="8"/>
    </row>
    <row r="47" spans="1:14" x14ac:dyDescent="0.3">
      <c r="A47" s="3"/>
      <c r="N47" s="8"/>
    </row>
    <row r="48" spans="1:14" x14ac:dyDescent="0.3">
      <c r="N48" s="8"/>
    </row>
    <row r="49" spans="14:14" x14ac:dyDescent="0.3">
      <c r="N49" s="8"/>
    </row>
    <row r="50" spans="14:14" x14ac:dyDescent="0.3">
      <c r="N50" s="8"/>
    </row>
    <row r="51" spans="14:14" x14ac:dyDescent="0.3">
      <c r="N51" s="8"/>
    </row>
    <row r="52" spans="14:14" x14ac:dyDescent="0.3">
      <c r="N52" s="8"/>
    </row>
    <row r="53" spans="14:14" x14ac:dyDescent="0.3">
      <c r="N53" s="8"/>
    </row>
    <row r="54" spans="14:14" x14ac:dyDescent="0.3">
      <c r="N54" s="8"/>
    </row>
    <row r="55" spans="14:14" x14ac:dyDescent="0.3">
      <c r="N55" s="8"/>
    </row>
    <row r="56" spans="14:14" x14ac:dyDescent="0.3">
      <c r="N56" s="8"/>
    </row>
    <row r="57" spans="14:14" x14ac:dyDescent="0.3">
      <c r="N57" s="8"/>
    </row>
    <row r="58" spans="14:14" x14ac:dyDescent="0.3">
      <c r="N58" s="8"/>
    </row>
    <row r="59" spans="14:14" x14ac:dyDescent="0.3">
      <c r="N59" s="8"/>
    </row>
    <row r="60" spans="14:14" x14ac:dyDescent="0.3">
      <c r="N60" s="8"/>
    </row>
    <row r="61" spans="14:14" x14ac:dyDescent="0.3">
      <c r="N61" s="8"/>
    </row>
    <row r="62" spans="14:14" x14ac:dyDescent="0.3">
      <c r="N62" s="8"/>
    </row>
    <row r="63" spans="14:14" x14ac:dyDescent="0.3">
      <c r="N63" s="8"/>
    </row>
    <row r="64" spans="14:14" x14ac:dyDescent="0.3">
      <c r="N64" s="8"/>
    </row>
    <row r="65" spans="14:14" x14ac:dyDescent="0.3">
      <c r="N65" s="8"/>
    </row>
    <row r="66" spans="14:14" x14ac:dyDescent="0.3">
      <c r="N66" s="8"/>
    </row>
    <row r="67" spans="14:14" x14ac:dyDescent="0.3">
      <c r="N67" s="8"/>
    </row>
    <row r="68" spans="14:14" x14ac:dyDescent="0.3">
      <c r="N68" s="8"/>
    </row>
    <row r="69" spans="14:14" x14ac:dyDescent="0.3">
      <c r="N69" s="8"/>
    </row>
    <row r="70" spans="14:14" x14ac:dyDescent="0.3">
      <c r="N70" s="8"/>
    </row>
    <row r="71" spans="14:14" x14ac:dyDescent="0.3">
      <c r="N71" s="8"/>
    </row>
    <row r="72" spans="14:14" x14ac:dyDescent="0.3">
      <c r="N72" s="8"/>
    </row>
    <row r="73" spans="14:14" x14ac:dyDescent="0.3">
      <c r="N73" s="8"/>
    </row>
    <row r="74" spans="14:14" x14ac:dyDescent="0.3">
      <c r="N74" s="8"/>
    </row>
    <row r="75" spans="14:14" x14ac:dyDescent="0.3">
      <c r="N75" s="8"/>
    </row>
    <row r="76" spans="14:14" x14ac:dyDescent="0.3">
      <c r="N76" s="8"/>
    </row>
    <row r="77" spans="14:14" x14ac:dyDescent="0.3">
      <c r="N77" s="8"/>
    </row>
    <row r="78" spans="14:14" x14ac:dyDescent="0.3">
      <c r="N78" s="8"/>
    </row>
    <row r="79" spans="14:14" x14ac:dyDescent="0.3">
      <c r="N79" s="8"/>
    </row>
    <row r="80" spans="14:14" x14ac:dyDescent="0.3">
      <c r="N80" s="8"/>
    </row>
    <row r="81" spans="14:14" x14ac:dyDescent="0.3">
      <c r="N81" s="8"/>
    </row>
    <row r="82" spans="14:14" x14ac:dyDescent="0.3">
      <c r="N82" s="8"/>
    </row>
    <row r="83" spans="14:14" x14ac:dyDescent="0.3">
      <c r="N83" s="8"/>
    </row>
    <row r="84" spans="14:14" x14ac:dyDescent="0.3">
      <c r="N84" s="8"/>
    </row>
    <row r="85" spans="14:14" x14ac:dyDescent="0.3">
      <c r="N85" s="8"/>
    </row>
    <row r="86" spans="14:14" x14ac:dyDescent="0.3">
      <c r="N86" s="8"/>
    </row>
    <row r="87" spans="14:14" x14ac:dyDescent="0.3">
      <c r="N87" s="8"/>
    </row>
    <row r="88" spans="14:14" x14ac:dyDescent="0.3">
      <c r="N88" s="8"/>
    </row>
    <row r="89" spans="14:14" x14ac:dyDescent="0.3">
      <c r="N89" s="8"/>
    </row>
    <row r="90" spans="14:14" x14ac:dyDescent="0.3">
      <c r="N90" s="8"/>
    </row>
    <row r="91" spans="14:14" x14ac:dyDescent="0.3">
      <c r="N91" s="8"/>
    </row>
    <row r="92" spans="14:14" x14ac:dyDescent="0.3">
      <c r="N92" s="8"/>
    </row>
    <row r="93" spans="14:14" x14ac:dyDescent="0.3">
      <c r="N93" s="8"/>
    </row>
    <row r="94" spans="14:14" x14ac:dyDescent="0.3">
      <c r="N94" s="8"/>
    </row>
    <row r="95" spans="14:14" x14ac:dyDescent="0.3">
      <c r="N95" s="8"/>
    </row>
    <row r="96" spans="14:14" x14ac:dyDescent="0.3">
      <c r="N96" s="8"/>
    </row>
    <row r="97" spans="14:14" x14ac:dyDescent="0.3">
      <c r="N97" s="8"/>
    </row>
    <row r="98" spans="14:14" x14ac:dyDescent="0.3">
      <c r="N98" s="8"/>
    </row>
    <row r="99" spans="14:14" x14ac:dyDescent="0.3">
      <c r="N99" s="8"/>
    </row>
    <row r="100" spans="14:14" x14ac:dyDescent="0.3">
      <c r="N100" s="8"/>
    </row>
    <row r="101" spans="14:14" x14ac:dyDescent="0.3">
      <c r="N101" s="8"/>
    </row>
    <row r="102" spans="14:14" x14ac:dyDescent="0.3">
      <c r="N102" s="8"/>
    </row>
    <row r="103" spans="14:14" x14ac:dyDescent="0.3">
      <c r="N103" s="8"/>
    </row>
    <row r="104" spans="14:14" x14ac:dyDescent="0.3">
      <c r="N104" s="8"/>
    </row>
    <row r="105" spans="14:14" x14ac:dyDescent="0.3">
      <c r="N105" s="8"/>
    </row>
    <row r="106" spans="14:14" x14ac:dyDescent="0.3">
      <c r="N106" s="8"/>
    </row>
    <row r="107" spans="14:14" x14ac:dyDescent="0.3">
      <c r="N107" s="8"/>
    </row>
    <row r="108" spans="14:14" x14ac:dyDescent="0.3">
      <c r="N108" s="8"/>
    </row>
    <row r="109" spans="14:14" x14ac:dyDescent="0.3">
      <c r="N109" s="8"/>
    </row>
    <row r="110" spans="14:14" x14ac:dyDescent="0.3">
      <c r="N110" s="8"/>
    </row>
    <row r="111" spans="14:14" x14ac:dyDescent="0.3">
      <c r="N111" s="8"/>
    </row>
    <row r="112" spans="14:14" x14ac:dyDescent="0.3">
      <c r="N112" s="8"/>
    </row>
    <row r="113" spans="14:14" x14ac:dyDescent="0.3">
      <c r="N113" s="8"/>
    </row>
    <row r="114" spans="14:14" x14ac:dyDescent="0.3">
      <c r="N114" s="8"/>
    </row>
    <row r="115" spans="14:14" x14ac:dyDescent="0.3">
      <c r="N115" s="8"/>
    </row>
    <row r="116" spans="14:14" x14ac:dyDescent="0.3">
      <c r="N116" s="8"/>
    </row>
    <row r="117" spans="14:14" x14ac:dyDescent="0.3">
      <c r="N117" s="8"/>
    </row>
    <row r="118" spans="14:14" x14ac:dyDescent="0.3">
      <c r="N118" s="8"/>
    </row>
    <row r="119" spans="14:14" x14ac:dyDescent="0.3">
      <c r="N119" s="8"/>
    </row>
    <row r="120" spans="14:14" x14ac:dyDescent="0.3">
      <c r="N120" s="8"/>
    </row>
    <row r="121" spans="14:14" x14ac:dyDescent="0.3">
      <c r="N121" s="8"/>
    </row>
    <row r="122" spans="14:14" x14ac:dyDescent="0.3">
      <c r="N122" s="8"/>
    </row>
    <row r="123" spans="14:14" x14ac:dyDescent="0.3">
      <c r="N123" s="8"/>
    </row>
    <row r="124" spans="14:14" x14ac:dyDescent="0.3">
      <c r="N124" s="8"/>
    </row>
    <row r="125" spans="14:14" x14ac:dyDescent="0.3">
      <c r="N125" s="8"/>
    </row>
    <row r="126" spans="14:14" x14ac:dyDescent="0.3">
      <c r="N126" s="8"/>
    </row>
    <row r="127" spans="14:14" x14ac:dyDescent="0.3">
      <c r="N127" s="8"/>
    </row>
    <row r="128" spans="14:14" x14ac:dyDescent="0.3">
      <c r="N128" s="8"/>
    </row>
    <row r="129" spans="14:14" x14ac:dyDescent="0.3">
      <c r="N129" s="8"/>
    </row>
    <row r="130" spans="14:14" x14ac:dyDescent="0.3">
      <c r="N130" s="8"/>
    </row>
    <row r="131" spans="14:14" x14ac:dyDescent="0.3">
      <c r="N131" s="8"/>
    </row>
    <row r="132" spans="14:14" x14ac:dyDescent="0.3">
      <c r="N132" s="8"/>
    </row>
    <row r="133" spans="14:14" x14ac:dyDescent="0.3">
      <c r="N133" s="8"/>
    </row>
    <row r="134" spans="14:14" x14ac:dyDescent="0.3">
      <c r="N134" s="8"/>
    </row>
    <row r="135" spans="14:14" x14ac:dyDescent="0.3">
      <c r="N135" s="8"/>
    </row>
    <row r="136" spans="14:14" x14ac:dyDescent="0.3">
      <c r="N136" s="8"/>
    </row>
    <row r="137" spans="14:14" x14ac:dyDescent="0.3">
      <c r="N137" s="8"/>
    </row>
    <row r="138" spans="14:14" x14ac:dyDescent="0.3">
      <c r="N138" s="8"/>
    </row>
    <row r="139" spans="14:14" x14ac:dyDescent="0.3">
      <c r="N139" s="8"/>
    </row>
    <row r="140" spans="14:14" x14ac:dyDescent="0.3">
      <c r="N140" s="8"/>
    </row>
    <row r="141" spans="14:14" x14ac:dyDescent="0.3">
      <c r="N141" s="8"/>
    </row>
    <row r="142" spans="14:14" x14ac:dyDescent="0.3">
      <c r="N142" s="8"/>
    </row>
    <row r="143" spans="14:14" x14ac:dyDescent="0.3">
      <c r="N143" s="8"/>
    </row>
    <row r="144" spans="14:14" x14ac:dyDescent="0.3">
      <c r="N144" s="8"/>
    </row>
    <row r="145" spans="14:14" x14ac:dyDescent="0.3">
      <c r="N145" s="8"/>
    </row>
    <row r="146" spans="14:14" x14ac:dyDescent="0.3">
      <c r="N146" s="8"/>
    </row>
    <row r="147" spans="14:14" x14ac:dyDescent="0.3">
      <c r="N147" s="8"/>
    </row>
    <row r="148" spans="14:14" x14ac:dyDescent="0.3">
      <c r="N148" s="8"/>
    </row>
    <row r="149" spans="14:14" x14ac:dyDescent="0.3">
      <c r="N149" s="8"/>
    </row>
    <row r="150" spans="14:14" x14ac:dyDescent="0.3">
      <c r="N150" s="8"/>
    </row>
    <row r="151" spans="14:14" x14ac:dyDescent="0.3">
      <c r="N151" s="8"/>
    </row>
    <row r="152" spans="14:14" x14ac:dyDescent="0.3">
      <c r="N152" s="8"/>
    </row>
    <row r="153" spans="14:14" x14ac:dyDescent="0.3">
      <c r="N153" s="8"/>
    </row>
    <row r="154" spans="14:14" x14ac:dyDescent="0.3">
      <c r="N154" s="8"/>
    </row>
    <row r="155" spans="14:14" x14ac:dyDescent="0.3">
      <c r="N155" s="8"/>
    </row>
    <row r="156" spans="14:14" x14ac:dyDescent="0.3">
      <c r="N156" s="8"/>
    </row>
    <row r="157" spans="14:14" x14ac:dyDescent="0.3">
      <c r="N157" s="8"/>
    </row>
    <row r="158" spans="14:14" x14ac:dyDescent="0.3">
      <c r="N158" s="8"/>
    </row>
    <row r="159" spans="14:14" x14ac:dyDescent="0.3">
      <c r="N159" s="8"/>
    </row>
    <row r="160" spans="14:14" x14ac:dyDescent="0.3">
      <c r="N160" s="8"/>
    </row>
    <row r="161" spans="14:14" x14ac:dyDescent="0.3">
      <c r="N161" s="8"/>
    </row>
    <row r="162" spans="14:14" x14ac:dyDescent="0.3">
      <c r="N162" s="8"/>
    </row>
    <row r="163" spans="14:14" x14ac:dyDescent="0.3">
      <c r="N163" s="8"/>
    </row>
    <row r="164" spans="14:14" x14ac:dyDescent="0.3">
      <c r="N164" s="8"/>
    </row>
    <row r="165" spans="14:14" x14ac:dyDescent="0.3">
      <c r="N165" s="8"/>
    </row>
    <row r="166" spans="14:14" x14ac:dyDescent="0.3">
      <c r="N166" s="8"/>
    </row>
    <row r="167" spans="14:14" x14ac:dyDescent="0.3">
      <c r="N167" s="8"/>
    </row>
    <row r="168" spans="14:14" x14ac:dyDescent="0.3">
      <c r="N168" s="8"/>
    </row>
    <row r="169" spans="14:14" x14ac:dyDescent="0.3">
      <c r="N169" s="8"/>
    </row>
    <row r="170" spans="14:14" x14ac:dyDescent="0.3">
      <c r="N170" s="8"/>
    </row>
    <row r="171" spans="14:14" x14ac:dyDescent="0.3">
      <c r="N171" s="8"/>
    </row>
    <row r="172" spans="14:14" x14ac:dyDescent="0.3">
      <c r="N172" s="8"/>
    </row>
    <row r="173" spans="14:14" x14ac:dyDescent="0.3">
      <c r="N173" s="8"/>
    </row>
  </sheetData>
  <sheetProtection sheet="1" autoFilter="0"/>
  <autoFilter ref="L2:L31" xr:uid="{18E22AE3-B33A-4A43-B50B-6F3509D4BF52}"/>
  <conditionalFormatting sqref="L1:L1048576">
    <cfRule type="cellIs" dxfId="15" priority="10" operator="equal">
      <formula>TRUE</formula>
    </cfRule>
  </conditionalFormatting>
  <conditionalFormatting sqref="L3:L31">
    <cfRule type="cellIs" dxfId="14" priority="3" operator="equal">
      <formula>"NEE"</formula>
    </cfRule>
    <cfRule type="cellIs" dxfId="13" priority="4" operator="equal">
      <formula>"JA"</formula>
    </cfRule>
    <cfRule type="cellIs" dxfId="12" priority="5" operator="equal">
      <formula>FALSE</formula>
    </cfRule>
  </conditionalFormatting>
  <conditionalFormatting sqref="L22">
    <cfRule type="cellIs" dxfId="11" priority="12" operator="equal">
      <formula>FALSE</formula>
    </cfRule>
    <cfRule type="cellIs" dxfId="10" priority="13" operator="equal">
      <formula>FALSE</formula>
    </cfRule>
  </conditionalFormatting>
  <conditionalFormatting sqref="L23">
    <cfRule type="cellIs" dxfId="9" priority="1" operator="equal">
      <formula>"NEE"</formula>
    </cfRule>
    <cfRule type="cellIs" dxfId="8" priority="2" operator="equal">
      <formula>"NEE"</formula>
    </cfRule>
  </conditionalFormatting>
  <hyperlinks>
    <hyperlink ref="N11" r:id="rId1" xr:uid="{1B30C1D7-FCF3-4BA8-82CA-FDDE2B81DAC4}"/>
  </hyperlinks>
  <pageMargins left="0.7" right="0.7" top="0.75" bottom="0.75" header="0.3" footer="0.3"/>
  <pageSetup paperSize="9" orientation="portrait" r:id="rId2"/>
  <ignoredErrors>
    <ignoredError sqref="L9 L3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925D8-4EA2-422D-B770-6C06BA54F078}">
  <dimension ref="A1:O52"/>
  <sheetViews>
    <sheetView workbookViewId="0">
      <selection activeCell="C3" sqref="C3"/>
    </sheetView>
  </sheetViews>
  <sheetFormatPr defaultRowHeight="13" x14ac:dyDescent="0.3"/>
  <cols>
    <col min="1" max="1" width="21.6328125" customWidth="1"/>
    <col min="2" max="2" width="17.36328125" customWidth="1"/>
    <col min="3" max="3" width="17.1796875" style="10" customWidth="1"/>
    <col min="4" max="4" width="10.81640625" customWidth="1"/>
    <col min="5" max="5" width="11.08984375" customWidth="1"/>
    <col min="6" max="11" width="10.81640625" customWidth="1"/>
    <col min="12" max="12" width="10.54296875" customWidth="1"/>
    <col min="13" max="13" width="21.36328125" style="27" customWidth="1"/>
  </cols>
  <sheetData>
    <row r="1" spans="1:15" ht="15.5" x14ac:dyDescent="0.25">
      <c r="A1" s="13" t="s">
        <v>143</v>
      </c>
      <c r="B1" s="7"/>
      <c r="C1" s="12"/>
      <c r="D1" s="8"/>
      <c r="E1" s="8"/>
      <c r="F1" s="8"/>
      <c r="G1" s="8"/>
      <c r="H1" s="8"/>
      <c r="I1" s="8"/>
      <c r="J1" s="8"/>
      <c r="K1" s="8"/>
      <c r="L1" s="15"/>
      <c r="M1" s="23"/>
      <c r="N1" s="8"/>
      <c r="O1" s="8"/>
    </row>
    <row r="2" spans="1:15" s="36" customFormat="1" ht="34.5" x14ac:dyDescent="0.25">
      <c r="A2" s="33" t="s">
        <v>1</v>
      </c>
      <c r="B2" s="34" t="s">
        <v>2</v>
      </c>
      <c r="C2" s="34" t="s">
        <v>3</v>
      </c>
      <c r="D2" s="34" t="s">
        <v>31</v>
      </c>
      <c r="E2" s="33" t="s">
        <v>57</v>
      </c>
      <c r="F2" s="33" t="s">
        <v>36</v>
      </c>
      <c r="G2" s="33" t="s">
        <v>27</v>
      </c>
      <c r="H2" s="33" t="s">
        <v>49</v>
      </c>
      <c r="I2" s="33" t="s">
        <v>126</v>
      </c>
      <c r="J2" s="33" t="s">
        <v>50</v>
      </c>
      <c r="K2" s="33" t="s">
        <v>184</v>
      </c>
      <c r="L2" s="19" t="s">
        <v>30</v>
      </c>
      <c r="M2" s="35" t="s">
        <v>187</v>
      </c>
    </row>
    <row r="3" spans="1:15" ht="38" x14ac:dyDescent="0.3">
      <c r="A3" s="22" t="s">
        <v>4</v>
      </c>
      <c r="B3" s="22" t="s">
        <v>142</v>
      </c>
      <c r="C3" s="29" t="s">
        <v>136</v>
      </c>
      <c r="D3" s="32" t="s">
        <v>103</v>
      </c>
      <c r="E3" s="32" t="s">
        <v>103</v>
      </c>
      <c r="F3" s="32" t="s">
        <v>103</v>
      </c>
      <c r="G3" s="32" t="s">
        <v>102</v>
      </c>
      <c r="H3" s="32" t="s">
        <v>103</v>
      </c>
      <c r="I3" s="32" t="s">
        <v>103</v>
      </c>
      <c r="J3" s="32" t="s">
        <v>103</v>
      </c>
      <c r="K3" s="32" t="s">
        <v>149</v>
      </c>
      <c r="L3" s="16" t="str">
        <f>IF('Haalbaarheid '!C2="X","JA", "NEE")</f>
        <v>NEE</v>
      </c>
      <c r="M3" s="30" t="str">
        <f>IF(L3="JA","Sluit de installatie aan op een overstort voor als de capaciteit is bereikt. ","")</f>
        <v/>
      </c>
      <c r="N3" s="8"/>
      <c r="O3" s="8"/>
    </row>
    <row r="4" spans="1:15" ht="25.5" x14ac:dyDescent="0.3">
      <c r="A4" s="22"/>
      <c r="B4" s="22"/>
      <c r="C4" s="29" t="s">
        <v>137</v>
      </c>
      <c r="D4" s="32" t="s">
        <v>103</v>
      </c>
      <c r="E4" s="32" t="s">
        <v>103</v>
      </c>
      <c r="F4" s="32" t="s">
        <v>77</v>
      </c>
      <c r="G4" s="32" t="s">
        <v>102</v>
      </c>
      <c r="H4" s="32" t="s">
        <v>103</v>
      </c>
      <c r="I4" s="32" t="s">
        <v>103</v>
      </c>
      <c r="J4" s="32" t="s">
        <v>103</v>
      </c>
      <c r="K4" s="32" t="s">
        <v>149</v>
      </c>
      <c r="L4" s="16" t="str">
        <f>IF('Haalbaarheid '!C2="X","JA", "NEE")</f>
        <v>NEE</v>
      </c>
      <c r="M4" s="30" t="str">
        <f>IF(L4="JA","Sluit de installatie aan op een overstort voor als de capaciteit is bereikt. ","")</f>
        <v/>
      </c>
      <c r="N4" s="8"/>
      <c r="O4" s="8"/>
    </row>
    <row r="5" spans="1:15" ht="25.5" x14ac:dyDescent="0.3">
      <c r="A5" s="22"/>
      <c r="B5" s="22" t="s">
        <v>5</v>
      </c>
      <c r="C5" s="29" t="s">
        <v>135</v>
      </c>
      <c r="D5" s="32" t="s">
        <v>102</v>
      </c>
      <c r="E5" s="32" t="s">
        <v>77</v>
      </c>
      <c r="F5" s="32" t="s">
        <v>77</v>
      </c>
      <c r="G5" s="32" t="s">
        <v>103</v>
      </c>
      <c r="H5" s="32" t="s">
        <v>77</v>
      </c>
      <c r="I5" s="32" t="s">
        <v>102</v>
      </c>
      <c r="J5" s="32" t="s">
        <v>102</v>
      </c>
      <c r="K5" s="32" t="s">
        <v>102</v>
      </c>
      <c r="L5" s="16" t="str">
        <f>IF(AND(OR('Haalbaarheid '!C2="X",'Haalbaarheid '!C3="X"),'Haalbaarheid '!C6="x"),"JA","NEE")</f>
        <v>NEE</v>
      </c>
      <c r="M5" s="30" t="str">
        <f t="shared" ref="M5:M6" si="0">IF(L5="JA","Sluit de installatie aan op een overstort voor als de capaciteit is bereikt. ","")</f>
        <v/>
      </c>
      <c r="N5" s="8"/>
      <c r="O5" s="8"/>
    </row>
    <row r="6" spans="1:15" ht="25.5" x14ac:dyDescent="0.3">
      <c r="A6" s="22"/>
      <c r="B6" s="22"/>
      <c r="C6" s="29" t="s">
        <v>138</v>
      </c>
      <c r="D6" s="32" t="s">
        <v>102</v>
      </c>
      <c r="E6" s="32" t="s">
        <v>77</v>
      </c>
      <c r="F6" s="32" t="s">
        <v>77</v>
      </c>
      <c r="G6" s="32" t="s">
        <v>102</v>
      </c>
      <c r="H6" s="32" t="s">
        <v>77</v>
      </c>
      <c r="I6" s="32" t="s">
        <v>102</v>
      </c>
      <c r="J6" s="32" t="s">
        <v>102</v>
      </c>
      <c r="K6" s="32" t="s">
        <v>102</v>
      </c>
      <c r="L6" s="16" t="str">
        <f>IF(AND(OR('Haalbaarheid '!C2="X",'Haalbaarheid '!C3="X"),'Haalbaarheid '!C6="x"),"JA","NEE")</f>
        <v>NEE</v>
      </c>
      <c r="M6" s="30" t="str">
        <f t="shared" si="0"/>
        <v/>
      </c>
      <c r="N6" s="8"/>
      <c r="O6" s="8"/>
    </row>
    <row r="7" spans="1:15" ht="38" x14ac:dyDescent="0.3">
      <c r="A7" s="22"/>
      <c r="B7" s="22"/>
      <c r="C7" s="29" t="s">
        <v>139</v>
      </c>
      <c r="D7" s="32" t="s">
        <v>103</v>
      </c>
      <c r="E7" s="32" t="s">
        <v>103</v>
      </c>
      <c r="F7" s="32" t="s">
        <v>103</v>
      </c>
      <c r="G7" s="32" t="s">
        <v>103</v>
      </c>
      <c r="H7" s="32" t="s">
        <v>103</v>
      </c>
      <c r="I7" s="32" t="s">
        <v>102</v>
      </c>
      <c r="J7" s="32" t="s">
        <v>102</v>
      </c>
      <c r="K7" s="32" t="s">
        <v>103</v>
      </c>
      <c r="L7" s="16" t="str">
        <f>IF(OR('Haalbaarheid '!C2="X",'Haalbaarheid '!C3="X",'Haalbaarheid '!C6="X"),"JA","NEE")</f>
        <v>NEE</v>
      </c>
      <c r="M7" s="30" t="str">
        <f>IF(L7="JA","Sluit de installatie aan op een overstort voor als de capaciteit is bereikt. ","")</f>
        <v/>
      </c>
      <c r="N7" s="8"/>
      <c r="O7" s="8"/>
    </row>
    <row r="8" spans="1:15" ht="19.25" customHeight="1" x14ac:dyDescent="0.3">
      <c r="A8" s="22" t="s">
        <v>6</v>
      </c>
      <c r="B8" s="22" t="s">
        <v>7</v>
      </c>
      <c r="C8" s="21" t="s">
        <v>141</v>
      </c>
      <c r="D8" s="32" t="s">
        <v>103</v>
      </c>
      <c r="E8" s="32" t="s">
        <v>102</v>
      </c>
      <c r="F8" s="32" t="s">
        <v>102</v>
      </c>
      <c r="G8" s="32" t="s">
        <v>102</v>
      </c>
      <c r="H8" s="32" t="s">
        <v>102</v>
      </c>
      <c r="I8" s="32" t="s">
        <v>103</v>
      </c>
      <c r="J8" s="32" t="s">
        <v>103</v>
      </c>
      <c r="K8" s="32" t="s">
        <v>103</v>
      </c>
      <c r="L8" s="16" t="str">
        <f>IF('Haalbaarheid '!C8="X", "JA", "NEE")</f>
        <v>NEE</v>
      </c>
      <c r="M8" s="30"/>
      <c r="N8" s="8"/>
      <c r="O8" s="8"/>
    </row>
    <row r="9" spans="1:15" ht="50.5" x14ac:dyDescent="0.3">
      <c r="A9" s="22"/>
      <c r="B9" s="22"/>
      <c r="C9" s="29" t="s">
        <v>140</v>
      </c>
      <c r="D9" s="32" t="s">
        <v>103</v>
      </c>
      <c r="E9" s="32" t="s">
        <v>103</v>
      </c>
      <c r="F9" s="32" t="s">
        <v>103</v>
      </c>
      <c r="G9" s="32" t="s">
        <v>189</v>
      </c>
      <c r="H9" s="32" t="s">
        <v>103</v>
      </c>
      <c r="I9" s="32" t="s">
        <v>102</v>
      </c>
      <c r="J9" s="32" t="s">
        <v>102</v>
      </c>
      <c r="K9" s="32" t="s">
        <v>103</v>
      </c>
      <c r="L9" s="16" t="str">
        <f>IF('Haalbaarheid '!C10="x","JA","NEE")</f>
        <v>NEE</v>
      </c>
      <c r="M9" s="30" t="str">
        <f>IF(L9="JA","Zonder filter niet geschikt als drinkwater. ","")</f>
        <v/>
      </c>
      <c r="N9" s="8"/>
      <c r="O9" s="8"/>
    </row>
    <row r="10" spans="1:15" ht="25.5" x14ac:dyDescent="0.3">
      <c r="A10" s="22"/>
      <c r="B10" s="22"/>
      <c r="C10" s="29" t="s">
        <v>8</v>
      </c>
      <c r="D10" s="32" t="s">
        <v>103</v>
      </c>
      <c r="E10" s="32" t="s">
        <v>102</v>
      </c>
      <c r="F10" s="32" t="s">
        <v>103</v>
      </c>
      <c r="G10" s="32" t="s">
        <v>102</v>
      </c>
      <c r="H10" s="32" t="s">
        <v>77</v>
      </c>
      <c r="I10" s="32" t="s">
        <v>102</v>
      </c>
      <c r="J10" s="32" t="s">
        <v>103</v>
      </c>
      <c r="K10" s="32" t="s">
        <v>103</v>
      </c>
      <c r="L10" s="16" t="str">
        <f>IF('Haalbaarheid '!C8="X", "JA", "NEE")</f>
        <v>NEE</v>
      </c>
      <c r="M10" s="30"/>
      <c r="N10" s="8"/>
      <c r="O10" s="8"/>
    </row>
    <row r="11" spans="1:15" ht="38" x14ac:dyDescent="0.3">
      <c r="A11" s="22"/>
      <c r="B11" s="22"/>
      <c r="C11" s="29" t="s">
        <v>190</v>
      </c>
      <c r="D11" s="32" t="s">
        <v>103</v>
      </c>
      <c r="E11" s="32" t="s">
        <v>103</v>
      </c>
      <c r="F11" s="32" t="s">
        <v>103</v>
      </c>
      <c r="G11" s="32" t="s">
        <v>102</v>
      </c>
      <c r="H11" s="32" t="s">
        <v>103</v>
      </c>
      <c r="I11" s="32" t="s">
        <v>102</v>
      </c>
      <c r="J11" s="32" t="s">
        <v>103</v>
      </c>
      <c r="K11" s="32" t="s">
        <v>102</v>
      </c>
      <c r="L11" s="16" t="str">
        <f>IF('Haalbaarheid '!C9="x","JA","NEE")</f>
        <v>NEE</v>
      </c>
      <c r="M11" s="30" t="str">
        <f>IF(L11="JA","Zonder filter niet geschikt als drinkwater. ","")</f>
        <v/>
      </c>
      <c r="N11" s="8"/>
      <c r="O11" s="8"/>
    </row>
    <row r="12" spans="1:15" ht="15.5" x14ac:dyDescent="0.45">
      <c r="A12" s="22" t="s">
        <v>9</v>
      </c>
      <c r="B12" s="22" t="s">
        <v>10</v>
      </c>
      <c r="C12" s="29" t="s">
        <v>151</v>
      </c>
      <c r="D12" s="32" t="s">
        <v>103</v>
      </c>
      <c r="E12" s="32" t="s">
        <v>102</v>
      </c>
      <c r="F12" s="32" t="s">
        <v>103</v>
      </c>
      <c r="G12" s="32" t="s">
        <v>77</v>
      </c>
      <c r="H12" s="32" t="s">
        <v>103</v>
      </c>
      <c r="I12" s="32" t="s">
        <v>102</v>
      </c>
      <c r="J12" s="32" t="s">
        <v>103</v>
      </c>
      <c r="K12" s="32" t="s">
        <v>103</v>
      </c>
      <c r="L12" s="16" t="str">
        <f>IF('Haalbaarheid '!C4="x","JA","NEE")</f>
        <v>NEE</v>
      </c>
      <c r="M12" s="31"/>
      <c r="N12" s="8"/>
      <c r="O12" s="8"/>
    </row>
    <row r="13" spans="1:15" ht="27" x14ac:dyDescent="0.45">
      <c r="A13" s="22"/>
      <c r="B13" s="22"/>
      <c r="C13" s="29" t="s">
        <v>43</v>
      </c>
      <c r="D13" s="32" t="s">
        <v>103</v>
      </c>
      <c r="E13" s="32" t="s">
        <v>102</v>
      </c>
      <c r="F13" s="32" t="s">
        <v>102</v>
      </c>
      <c r="G13" s="32" t="s">
        <v>102</v>
      </c>
      <c r="H13" s="32" t="s">
        <v>189</v>
      </c>
      <c r="I13" s="32" t="s">
        <v>102</v>
      </c>
      <c r="J13" s="32" t="s">
        <v>102</v>
      </c>
      <c r="K13" s="32" t="s">
        <v>188</v>
      </c>
      <c r="L13" s="16" t="str">
        <f>IF('Haalbaarheid '!C5="x","JA","NEE")</f>
        <v>NEE</v>
      </c>
      <c r="M13" s="31"/>
      <c r="N13" s="8"/>
      <c r="O13" s="8"/>
    </row>
    <row r="14" spans="1:15" ht="15.5" x14ac:dyDescent="0.45">
      <c r="A14" s="22"/>
      <c r="B14" s="22"/>
      <c r="C14" s="29" t="s">
        <v>11</v>
      </c>
      <c r="D14" s="32" t="s">
        <v>102</v>
      </c>
      <c r="E14" s="32" t="s">
        <v>103</v>
      </c>
      <c r="F14" s="32" t="s">
        <v>103</v>
      </c>
      <c r="G14" s="32" t="s">
        <v>103</v>
      </c>
      <c r="H14" s="32" t="s">
        <v>77</v>
      </c>
      <c r="I14" s="32" t="s">
        <v>103</v>
      </c>
      <c r="J14" s="32" t="s">
        <v>102</v>
      </c>
      <c r="K14" s="32" t="s">
        <v>102</v>
      </c>
      <c r="L14" s="16" t="str">
        <f>IF(AND('Haalbaarheid '!C7="X",'Haalbaarheid '!C8="X"),"JA","NEE")</f>
        <v>NEE</v>
      </c>
      <c r="M14" s="31"/>
      <c r="N14" s="8"/>
      <c r="O14" s="8"/>
    </row>
    <row r="15" spans="1:15" ht="15.5" x14ac:dyDescent="0.45">
      <c r="A15" s="22"/>
      <c r="B15" s="22"/>
      <c r="C15" s="29" t="s">
        <v>12</v>
      </c>
      <c r="D15" s="32" t="s">
        <v>102</v>
      </c>
      <c r="E15" s="32" t="s">
        <v>103</v>
      </c>
      <c r="F15" s="32" t="s">
        <v>103</v>
      </c>
      <c r="G15" s="32" t="s">
        <v>103</v>
      </c>
      <c r="H15" s="32"/>
      <c r="I15" s="32" t="s">
        <v>188</v>
      </c>
      <c r="J15" s="32" t="s">
        <v>103</v>
      </c>
      <c r="K15" s="32" t="s">
        <v>102</v>
      </c>
      <c r="L15" s="16" t="str">
        <f>IF(AND('Haalbaarheid '!C7="X",'Haalbaarheid '!C8="X"),"JA","NEE")</f>
        <v>NEE</v>
      </c>
      <c r="M15" s="31"/>
      <c r="N15" s="8"/>
      <c r="O15" s="8"/>
    </row>
    <row r="16" spans="1:15" ht="27" x14ac:dyDescent="0.45">
      <c r="A16" s="22"/>
      <c r="B16" s="22"/>
      <c r="C16" s="29" t="s">
        <v>13</v>
      </c>
      <c r="D16" s="32" t="s">
        <v>103</v>
      </c>
      <c r="E16" s="32" t="s">
        <v>103</v>
      </c>
      <c r="F16" s="32" t="s">
        <v>102</v>
      </c>
      <c r="G16" s="32" t="s">
        <v>103</v>
      </c>
      <c r="H16" s="32" t="s">
        <v>189</v>
      </c>
      <c r="I16" s="32" t="s">
        <v>103</v>
      </c>
      <c r="J16" s="32" t="s">
        <v>103</v>
      </c>
      <c r="K16" s="32" t="s">
        <v>102</v>
      </c>
      <c r="L16" s="16" t="str">
        <f>IF(AND('Haalbaarheid '!C7="X",'Haalbaarheid '!C8="X"),"JA","NEE")</f>
        <v>NEE</v>
      </c>
      <c r="M16" s="31"/>
      <c r="N16" s="8"/>
      <c r="O16" s="8"/>
    </row>
    <row r="17" spans="1:15" ht="29.4" customHeight="1" x14ac:dyDescent="0.45">
      <c r="A17" s="22"/>
      <c r="B17" s="22"/>
      <c r="C17" s="29" t="s">
        <v>14</v>
      </c>
      <c r="D17" s="32" t="s">
        <v>103</v>
      </c>
      <c r="E17" s="32" t="s">
        <v>103</v>
      </c>
      <c r="F17" s="32" t="s">
        <v>103</v>
      </c>
      <c r="G17" s="32" t="s">
        <v>103</v>
      </c>
      <c r="H17" s="32" t="s">
        <v>103</v>
      </c>
      <c r="I17" s="32" t="s">
        <v>102</v>
      </c>
      <c r="J17" s="32" t="s">
        <v>103</v>
      </c>
      <c r="K17" s="32" t="s">
        <v>103</v>
      </c>
      <c r="L17" s="16" t="str">
        <f>IF('Haalbaarheid '!C8= "x","JA","NEE")</f>
        <v>NEE</v>
      </c>
      <c r="M17" s="31"/>
      <c r="N17" s="8"/>
      <c r="O17" s="8"/>
    </row>
    <row r="18" spans="1:15" ht="15.5" x14ac:dyDescent="0.45">
      <c r="A18" s="22"/>
      <c r="B18" s="22"/>
      <c r="C18" s="29" t="s">
        <v>15</v>
      </c>
      <c r="D18" s="32" t="s">
        <v>103</v>
      </c>
      <c r="E18" s="32" t="s">
        <v>103</v>
      </c>
      <c r="F18" s="32" t="s">
        <v>102</v>
      </c>
      <c r="G18" s="32" t="s">
        <v>102</v>
      </c>
      <c r="H18" s="32" t="s">
        <v>102</v>
      </c>
      <c r="I18" s="32" t="s">
        <v>102</v>
      </c>
      <c r="J18" s="32" t="s">
        <v>103</v>
      </c>
      <c r="K18" s="32" t="s">
        <v>103</v>
      </c>
      <c r="L18" s="16" t="str">
        <f>IF('Haalbaarheid '!C8= "x","JA","NEE")</f>
        <v>NEE</v>
      </c>
      <c r="M18" s="31"/>
      <c r="N18" s="8"/>
      <c r="O18" s="8"/>
    </row>
    <row r="19" spans="1:15" ht="27" x14ac:dyDescent="0.45">
      <c r="A19" s="22"/>
      <c r="B19" s="22"/>
      <c r="C19" s="29" t="s">
        <v>44</v>
      </c>
      <c r="D19" s="32" t="s">
        <v>103</v>
      </c>
      <c r="E19" s="32" t="s">
        <v>103</v>
      </c>
      <c r="F19" s="32" t="s">
        <v>102</v>
      </c>
      <c r="G19" s="32" t="s">
        <v>102</v>
      </c>
      <c r="H19" s="32" t="s">
        <v>102</v>
      </c>
      <c r="I19" s="32" t="s">
        <v>102</v>
      </c>
      <c r="J19" s="32" t="s">
        <v>103</v>
      </c>
      <c r="K19" s="32" t="s">
        <v>103</v>
      </c>
      <c r="L19" s="16" t="str">
        <f>IF('Haalbaarheid '!C8= "x","JA","NEE")</f>
        <v>NEE</v>
      </c>
      <c r="M19" s="31"/>
      <c r="N19" s="8"/>
      <c r="O19" s="8"/>
    </row>
    <row r="20" spans="1:15" ht="52" x14ac:dyDescent="0.45">
      <c r="A20" s="22"/>
      <c r="B20" s="22"/>
      <c r="C20" s="29" t="s">
        <v>46</v>
      </c>
      <c r="D20" s="32" t="s">
        <v>103</v>
      </c>
      <c r="E20" s="32" t="s">
        <v>102</v>
      </c>
      <c r="F20" s="32" t="s">
        <v>77</v>
      </c>
      <c r="G20" s="32"/>
      <c r="H20" s="32" t="s">
        <v>103</v>
      </c>
      <c r="I20" s="32" t="s">
        <v>188</v>
      </c>
      <c r="J20" s="32" t="s">
        <v>77</v>
      </c>
      <c r="K20" s="32" t="s">
        <v>103</v>
      </c>
      <c r="L20" s="16" t="str">
        <f>IF('Haalbaarheid '!C8= "x","JA","NEE")</f>
        <v>NEE</v>
      </c>
      <c r="M20" s="31"/>
      <c r="N20" s="8"/>
      <c r="O20" s="8"/>
    </row>
    <row r="21" spans="1:15" ht="27" x14ac:dyDescent="0.45">
      <c r="A21" s="22"/>
      <c r="B21" s="22" t="s">
        <v>16</v>
      </c>
      <c r="C21" s="29" t="s">
        <v>17</v>
      </c>
      <c r="D21" s="32" t="s">
        <v>103</v>
      </c>
      <c r="E21" s="32" t="s">
        <v>102</v>
      </c>
      <c r="F21" s="32" t="s">
        <v>103</v>
      </c>
      <c r="G21" s="32"/>
      <c r="H21" s="32" t="s">
        <v>102</v>
      </c>
      <c r="I21" s="32" t="s">
        <v>188</v>
      </c>
      <c r="J21" s="32" t="s">
        <v>103</v>
      </c>
      <c r="K21" s="32" t="s">
        <v>103</v>
      </c>
      <c r="L21" s="16" t="str">
        <f>IF('Haalbaarheid '!C8= "x","JA","NEE")</f>
        <v>NEE</v>
      </c>
      <c r="M21" s="31"/>
      <c r="N21" s="8"/>
      <c r="O21" s="8"/>
    </row>
    <row r="22" spans="1:15" ht="15.5" x14ac:dyDescent="0.45">
      <c r="A22" s="22"/>
      <c r="B22" s="22" t="s">
        <v>18</v>
      </c>
      <c r="C22" s="29" t="s">
        <v>19</v>
      </c>
      <c r="D22" s="32" t="s">
        <v>102</v>
      </c>
      <c r="E22" s="32" t="s">
        <v>102</v>
      </c>
      <c r="F22" s="32" t="s">
        <v>103</v>
      </c>
      <c r="G22" s="32"/>
      <c r="H22" s="32" t="s">
        <v>102</v>
      </c>
      <c r="I22" s="32" t="s">
        <v>188</v>
      </c>
      <c r="J22" s="32" t="s">
        <v>103</v>
      </c>
      <c r="K22" s="32" t="s">
        <v>102</v>
      </c>
      <c r="L22" s="16" t="str">
        <f>IF(AND('Haalbaarheid '!C8="x",'Haalbaarheid '!C7="x"), "JA", "NEE")</f>
        <v>NEE</v>
      </c>
      <c r="M22" s="31"/>
      <c r="N22" s="8"/>
      <c r="O22" s="8"/>
    </row>
    <row r="23" spans="1:15" ht="118.75" customHeight="1" x14ac:dyDescent="0.45">
      <c r="A23" s="22"/>
      <c r="B23" s="22"/>
      <c r="C23" s="29" t="s">
        <v>20</v>
      </c>
      <c r="D23" s="32" t="s">
        <v>103</v>
      </c>
      <c r="E23" s="32" t="s">
        <v>102</v>
      </c>
      <c r="F23" s="32" t="s">
        <v>103</v>
      </c>
      <c r="G23" s="32" t="s">
        <v>77</v>
      </c>
      <c r="H23" s="32" t="s">
        <v>103</v>
      </c>
      <c r="I23" s="32" t="s">
        <v>188</v>
      </c>
      <c r="J23" s="32" t="s">
        <v>102</v>
      </c>
      <c r="K23" s="32" t="s">
        <v>103</v>
      </c>
      <c r="L23" s="16" t="str">
        <f>IF(AND('Haalbaarheid '!C8="x",'Haalbaarheid '!C7="x",'Haalbaarheid '!C10="X"), "JA", "NEE")</f>
        <v>NEE</v>
      </c>
      <c r="M23" s="31" t="str">
        <f>IF('Haalbaarheid '!C7="","Combineer bij hoge grondwaterstanden en slecht infiltrerende grond waterpasserende verharding met drainage en noodafvoer. Bij twijfel: voer de emmertest uit!", "")</f>
        <v>Combineer bij hoge grondwaterstanden en slecht infiltrerende grond waterpasserende verharding met drainage en noodafvoer. Bij twijfel: voer de emmertest uit!</v>
      </c>
      <c r="N23" s="8"/>
      <c r="O23" s="8"/>
    </row>
    <row r="24" spans="1:15" ht="108.5" x14ac:dyDescent="0.45">
      <c r="A24" s="22"/>
      <c r="B24" s="22"/>
      <c r="C24" s="29" t="s">
        <v>21</v>
      </c>
      <c r="D24" s="32" t="s">
        <v>102</v>
      </c>
      <c r="E24" s="32" t="s">
        <v>102</v>
      </c>
      <c r="F24" s="32" t="s">
        <v>103</v>
      </c>
      <c r="G24" s="32" t="s">
        <v>77</v>
      </c>
      <c r="H24" s="32" t="s">
        <v>77</v>
      </c>
      <c r="I24" s="32" t="s">
        <v>188</v>
      </c>
      <c r="J24" s="32" t="s">
        <v>102</v>
      </c>
      <c r="K24" s="32" t="s">
        <v>77</v>
      </c>
      <c r="L24" s="16" t="str">
        <f>IF(AND('Haalbaarheid '!C8="x",'Haalbaarheid '!C7="x",'Haalbaarheid '!C10="X"), "JA", "NEE")</f>
        <v>NEE</v>
      </c>
      <c r="M24" s="31" t="str">
        <f>IF('Haalbaarheid '!C7="","Combineer bij hoge grondwaterstanden en slecht infiltrerende grond waterpasserende verharding met drainage en noodafvoer. Bij twijfel: voer de emmertest uit!", "")</f>
        <v>Combineer bij hoge grondwaterstanden en slecht infiltrerende grond waterpasserende verharding met drainage en noodafvoer. Bij twijfel: voer de emmertest uit!</v>
      </c>
      <c r="N24" s="8"/>
      <c r="O24" s="8"/>
    </row>
    <row r="25" spans="1:15" ht="108.5" x14ac:dyDescent="0.45">
      <c r="A25" s="22"/>
      <c r="B25" s="22"/>
      <c r="C25" s="29" t="s">
        <v>22</v>
      </c>
      <c r="D25" s="32" t="s">
        <v>102</v>
      </c>
      <c r="E25" s="32" t="s">
        <v>102</v>
      </c>
      <c r="F25" s="32" t="s">
        <v>103</v>
      </c>
      <c r="G25" s="32" t="s">
        <v>102</v>
      </c>
      <c r="H25" s="32" t="s">
        <v>103</v>
      </c>
      <c r="I25" s="32" t="s">
        <v>188</v>
      </c>
      <c r="J25" s="32" t="s">
        <v>102</v>
      </c>
      <c r="K25" s="32" t="s">
        <v>102</v>
      </c>
      <c r="L25" s="16" t="str">
        <f>IF(AND('Haalbaarheid '!C8="x",'Haalbaarheid '!C7="x",'Haalbaarheid '!C10="X"), "JA", "NEE")</f>
        <v>NEE</v>
      </c>
      <c r="M25" s="31" t="str">
        <f>IF('Haalbaarheid '!C7="","Combineer bij hoge grondwaterstanden en slecht infiltrerende grond waterpasserende verharding met drainage en noodafvoer. Bij twijfel: voer de emmertest uit!", ".")</f>
        <v>Combineer bij hoge grondwaterstanden en slecht infiltrerende grond waterpasserende verharding met drainage en noodafvoer. Bij twijfel: voer de emmertest uit!</v>
      </c>
      <c r="N25" s="8"/>
      <c r="O25" s="8"/>
    </row>
    <row r="26" spans="1:15" ht="25.5" x14ac:dyDescent="0.3">
      <c r="A26" s="22" t="s">
        <v>23</v>
      </c>
      <c r="B26" s="22" t="s">
        <v>24</v>
      </c>
      <c r="C26" s="29" t="s">
        <v>29</v>
      </c>
      <c r="D26" s="32" t="s">
        <v>103</v>
      </c>
      <c r="E26" s="32" t="s">
        <v>102</v>
      </c>
      <c r="F26" s="32" t="s">
        <v>77</v>
      </c>
      <c r="G26" s="32" t="s">
        <v>102</v>
      </c>
      <c r="H26" s="32" t="s">
        <v>103</v>
      </c>
      <c r="I26" s="32"/>
      <c r="J26" s="32" t="s">
        <v>102</v>
      </c>
      <c r="K26" s="32" t="s">
        <v>102</v>
      </c>
      <c r="L26" s="16" t="str">
        <f>IF(AND('Haalbaarheid '!C5="x",'Haalbaarheid '!C11="x"),"JA","NEE")</f>
        <v>NEE</v>
      </c>
      <c r="M26" s="30"/>
      <c r="N26" s="8"/>
      <c r="O26" s="8"/>
    </row>
    <row r="27" spans="1:15" ht="25.5" x14ac:dyDescent="0.3">
      <c r="A27" s="22"/>
      <c r="B27" s="22"/>
      <c r="C27" s="29" t="s">
        <v>28</v>
      </c>
      <c r="D27" s="32" t="s">
        <v>103</v>
      </c>
      <c r="E27" s="32" t="s">
        <v>102</v>
      </c>
      <c r="F27" s="32" t="s">
        <v>103</v>
      </c>
      <c r="G27" s="32" t="s">
        <v>102</v>
      </c>
      <c r="H27" s="32" t="s">
        <v>103</v>
      </c>
      <c r="I27" s="32"/>
      <c r="J27" s="32" t="s">
        <v>102</v>
      </c>
      <c r="K27" s="32" t="s">
        <v>102</v>
      </c>
      <c r="L27" s="16" t="str">
        <f>IF(AND('Haalbaarheid '!C5="x",'Haalbaarheid '!C11="x"),"JA","NEE")</f>
        <v>NEE</v>
      </c>
      <c r="M27" s="30"/>
      <c r="N27" s="8"/>
      <c r="O27" s="8"/>
    </row>
    <row r="28" spans="1:15" ht="18" customHeight="1" x14ac:dyDescent="0.3">
      <c r="A28" s="22"/>
      <c r="B28" s="22"/>
      <c r="C28" s="29" t="s">
        <v>25</v>
      </c>
      <c r="D28" s="32" t="s">
        <v>103</v>
      </c>
      <c r="E28" s="32" t="s">
        <v>102</v>
      </c>
      <c r="F28" s="32" t="s">
        <v>102</v>
      </c>
      <c r="G28" s="32" t="s">
        <v>102</v>
      </c>
      <c r="H28" s="32" t="s">
        <v>103</v>
      </c>
      <c r="I28" s="32" t="s">
        <v>103</v>
      </c>
      <c r="J28" s="32" t="s">
        <v>102</v>
      </c>
      <c r="K28" s="32"/>
      <c r="L28" s="16" t="str">
        <f>IF(AND('Haalbaarheid '!C5="x",'Haalbaarheid '!C11="x"),"JA","NEE")</f>
        <v>NEE</v>
      </c>
      <c r="M28" s="30"/>
      <c r="N28" s="8"/>
      <c r="O28" s="8"/>
    </row>
    <row r="29" spans="1:15" x14ac:dyDescent="0.3">
      <c r="A29" s="22"/>
      <c r="B29" s="22"/>
      <c r="C29" s="29" t="s">
        <v>92</v>
      </c>
      <c r="D29" s="32" t="s">
        <v>103</v>
      </c>
      <c r="E29" s="32" t="s">
        <v>102</v>
      </c>
      <c r="F29" s="32" t="s">
        <v>102</v>
      </c>
      <c r="G29" s="32" t="s">
        <v>102</v>
      </c>
      <c r="H29" s="32" t="s">
        <v>102</v>
      </c>
      <c r="I29" s="32" t="s">
        <v>103</v>
      </c>
      <c r="J29" s="32" t="s">
        <v>102</v>
      </c>
      <c r="K29" s="32" t="s">
        <v>102</v>
      </c>
      <c r="L29" s="16" t="str">
        <f>IF('Haalbaarheid '!C11="X","JA", "NEE")</f>
        <v>NEE</v>
      </c>
      <c r="M29" s="30"/>
      <c r="N29" s="8"/>
      <c r="O29" s="8"/>
    </row>
    <row r="30" spans="1:15" ht="18.649999999999999" customHeight="1" x14ac:dyDescent="0.3">
      <c r="A30" s="22"/>
      <c r="B30" s="22"/>
      <c r="C30" s="29" t="s">
        <v>26</v>
      </c>
      <c r="D30" s="32" t="s">
        <v>103</v>
      </c>
      <c r="E30" s="32" t="s">
        <v>102</v>
      </c>
      <c r="F30" s="32" t="s">
        <v>188</v>
      </c>
      <c r="G30" s="32" t="s">
        <v>103</v>
      </c>
      <c r="H30" s="32"/>
      <c r="I30" s="32" t="s">
        <v>102</v>
      </c>
      <c r="J30" s="32" t="s">
        <v>103</v>
      </c>
      <c r="K30" s="32"/>
      <c r="L30" s="16" t="str">
        <f>IF('Haalbaarheid '!C8="X","JA","NEE")</f>
        <v>NEE</v>
      </c>
      <c r="M30" s="30"/>
      <c r="N30" s="8"/>
      <c r="O30" s="8"/>
    </row>
    <row r="31" spans="1:15" x14ac:dyDescent="0.3">
      <c r="A31" s="22"/>
      <c r="B31" s="22"/>
      <c r="C31" s="29" t="s">
        <v>89</v>
      </c>
      <c r="D31" s="32" t="s">
        <v>103</v>
      </c>
      <c r="E31" s="32" t="s">
        <v>102</v>
      </c>
      <c r="F31" s="32" t="s">
        <v>103</v>
      </c>
      <c r="G31" s="32" t="s">
        <v>102</v>
      </c>
      <c r="H31" s="32" t="s">
        <v>103</v>
      </c>
      <c r="I31" s="32" t="s">
        <v>188</v>
      </c>
      <c r="J31" s="32" t="s">
        <v>102</v>
      </c>
      <c r="K31" s="32" t="s">
        <v>102</v>
      </c>
      <c r="L31" s="16" t="str">
        <f>IF('Haalbaarheid '!C11="X","JA", "NEE")</f>
        <v>NEE</v>
      </c>
      <c r="M31" s="30"/>
      <c r="N31" s="8"/>
      <c r="O31" s="8"/>
    </row>
    <row r="32" spans="1:15" x14ac:dyDescent="0.3">
      <c r="A32" s="8"/>
      <c r="B32" s="8"/>
      <c r="C32" s="8"/>
      <c r="D32" s="8"/>
      <c r="E32" s="8"/>
      <c r="F32" s="8"/>
      <c r="G32" s="8"/>
      <c r="H32" s="8"/>
      <c r="I32" s="8"/>
      <c r="J32" s="8"/>
      <c r="K32" s="8"/>
      <c r="L32" s="3"/>
      <c r="M32" s="26"/>
      <c r="N32" s="8"/>
      <c r="O32" s="8"/>
    </row>
    <row r="33" spans="1:15" x14ac:dyDescent="0.3">
      <c r="A33" s="6"/>
      <c r="B33" s="7"/>
      <c r="C33" s="12"/>
      <c r="D33" s="8"/>
      <c r="E33" s="8"/>
      <c r="F33" s="8"/>
      <c r="G33" s="8"/>
      <c r="H33" s="8"/>
      <c r="I33" s="8"/>
      <c r="J33" s="8"/>
      <c r="K33" s="8"/>
      <c r="L33" s="3"/>
      <c r="M33" s="26"/>
      <c r="N33" s="8"/>
      <c r="O33" s="8"/>
    </row>
    <row r="34" spans="1:15" x14ac:dyDescent="0.3">
      <c r="A34" s="9"/>
      <c r="B34" s="7"/>
      <c r="C34" s="12"/>
      <c r="D34" s="8"/>
      <c r="E34" s="8"/>
      <c r="F34" s="8"/>
      <c r="G34" s="8"/>
      <c r="H34" s="8"/>
      <c r="I34" s="8"/>
      <c r="J34" s="8"/>
      <c r="K34" s="8"/>
      <c r="N34" s="8"/>
      <c r="O34" s="8"/>
    </row>
    <row r="35" spans="1:15" x14ac:dyDescent="0.3">
      <c r="A35" s="8"/>
      <c r="B35" s="7"/>
      <c r="C35" s="12"/>
      <c r="D35" s="8"/>
      <c r="E35" s="8"/>
      <c r="F35" s="8"/>
      <c r="G35" s="8"/>
      <c r="H35" s="8"/>
      <c r="I35" s="8"/>
      <c r="J35" s="8"/>
      <c r="K35" s="8"/>
      <c r="N35" s="8"/>
      <c r="O35" s="8"/>
    </row>
    <row r="36" spans="1:15" x14ac:dyDescent="0.3">
      <c r="A36" s="8"/>
      <c r="B36" s="8"/>
      <c r="C36" s="12"/>
      <c r="D36" s="8"/>
      <c r="E36" s="8"/>
      <c r="F36" s="8"/>
      <c r="G36" s="8"/>
      <c r="H36" s="8"/>
      <c r="I36" s="8"/>
      <c r="J36" s="8"/>
      <c r="K36" s="8"/>
      <c r="N36" s="8"/>
      <c r="O36" s="8"/>
    </row>
    <row r="37" spans="1:15" x14ac:dyDescent="0.3">
      <c r="A37" s="8"/>
      <c r="B37" s="8"/>
      <c r="C37" s="12"/>
      <c r="D37" s="8"/>
      <c r="E37" s="8"/>
      <c r="F37" s="8"/>
      <c r="G37" s="8"/>
      <c r="H37" s="8"/>
      <c r="I37" s="8"/>
      <c r="J37" s="8"/>
      <c r="K37" s="8"/>
      <c r="N37" s="8"/>
      <c r="O37" s="8"/>
    </row>
    <row r="38" spans="1:15" x14ac:dyDescent="0.3">
      <c r="A38" s="8"/>
      <c r="B38" s="8"/>
      <c r="C38" s="12"/>
      <c r="D38" s="8"/>
      <c r="E38" s="8"/>
      <c r="F38" s="8"/>
      <c r="G38" s="8"/>
      <c r="H38" s="8"/>
      <c r="I38" s="8"/>
      <c r="J38" s="8"/>
      <c r="K38" s="8"/>
      <c r="N38" s="8"/>
      <c r="O38" s="8"/>
    </row>
    <row r="39" spans="1:15" x14ac:dyDescent="0.3">
      <c r="A39" s="8"/>
      <c r="B39" s="8"/>
      <c r="C39" s="12"/>
      <c r="D39" s="8"/>
      <c r="E39" s="8"/>
      <c r="F39" s="8"/>
      <c r="G39" s="8"/>
      <c r="H39" s="8"/>
      <c r="I39" s="8"/>
      <c r="J39" s="8"/>
      <c r="K39" s="8"/>
      <c r="N39" s="8"/>
      <c r="O39" s="8"/>
    </row>
    <row r="40" spans="1:15" x14ac:dyDescent="0.3">
      <c r="A40" s="8"/>
      <c r="B40" s="8"/>
      <c r="C40" s="12"/>
      <c r="D40" s="8"/>
      <c r="E40" s="8"/>
      <c r="F40" s="8"/>
      <c r="G40" s="8"/>
      <c r="H40" s="8"/>
      <c r="I40" s="8"/>
      <c r="J40" s="8"/>
      <c r="K40" s="8"/>
      <c r="N40" s="8"/>
      <c r="O40" s="8"/>
    </row>
    <row r="41" spans="1:15" x14ac:dyDescent="0.3">
      <c r="A41" s="8"/>
      <c r="B41" s="8"/>
      <c r="C41" s="12"/>
      <c r="D41" s="8"/>
      <c r="E41" s="8"/>
      <c r="F41" s="8"/>
      <c r="G41" s="8"/>
      <c r="H41" s="8"/>
      <c r="I41" s="8"/>
      <c r="J41" s="8"/>
      <c r="K41" s="8"/>
      <c r="N41" s="8"/>
      <c r="O41" s="8"/>
    </row>
    <row r="42" spans="1:15" x14ac:dyDescent="0.3">
      <c r="A42" s="8"/>
      <c r="B42" s="8"/>
      <c r="C42" s="12"/>
      <c r="D42" s="8"/>
      <c r="E42" s="8"/>
      <c r="F42" s="8"/>
      <c r="G42" s="8"/>
      <c r="H42" s="8"/>
      <c r="I42" s="8"/>
      <c r="J42" s="8"/>
      <c r="K42" s="8"/>
      <c r="N42" s="8"/>
      <c r="O42" s="8"/>
    </row>
    <row r="43" spans="1:15" x14ac:dyDescent="0.3">
      <c r="A43" s="8"/>
      <c r="B43" s="8"/>
      <c r="C43" s="12"/>
      <c r="D43" s="8"/>
      <c r="E43" s="8"/>
      <c r="F43" s="8"/>
      <c r="G43" s="8"/>
      <c r="H43" s="8"/>
      <c r="I43" s="8"/>
      <c r="J43" s="8"/>
      <c r="K43" s="8"/>
      <c r="N43" s="8"/>
      <c r="O43" s="8"/>
    </row>
    <row r="44" spans="1:15" x14ac:dyDescent="0.3">
      <c r="A44" s="8"/>
      <c r="B44" s="8"/>
      <c r="C44" s="12"/>
      <c r="D44" s="8"/>
      <c r="E44" s="8"/>
      <c r="F44" s="8"/>
      <c r="G44" s="8"/>
      <c r="H44" s="8"/>
      <c r="I44" s="8"/>
      <c r="J44" s="8"/>
      <c r="K44" s="8"/>
      <c r="N44" s="8"/>
      <c r="O44" s="8"/>
    </row>
    <row r="45" spans="1:15" x14ac:dyDescent="0.3">
      <c r="A45" s="8"/>
      <c r="B45" s="8"/>
      <c r="C45" s="12"/>
      <c r="D45" s="8"/>
      <c r="E45" s="8"/>
      <c r="F45" s="8"/>
      <c r="G45" s="8"/>
      <c r="H45" s="8"/>
      <c r="I45" s="8"/>
      <c r="J45" s="8"/>
      <c r="K45" s="8"/>
      <c r="N45" s="8"/>
      <c r="O45" s="8"/>
    </row>
    <row r="46" spans="1:15" x14ac:dyDescent="0.3">
      <c r="A46" s="8"/>
      <c r="B46" s="8"/>
      <c r="C46" s="12"/>
      <c r="D46" s="8"/>
      <c r="E46" s="8"/>
      <c r="F46" s="8"/>
      <c r="G46" s="8"/>
      <c r="H46" s="8"/>
      <c r="I46" s="8"/>
      <c r="J46" s="8"/>
      <c r="K46" s="8"/>
      <c r="N46" s="8"/>
      <c r="O46" s="8"/>
    </row>
    <row r="47" spans="1:15" x14ac:dyDescent="0.3">
      <c r="A47" s="8"/>
      <c r="B47" s="8"/>
      <c r="C47" s="12"/>
      <c r="D47" s="8"/>
      <c r="E47" s="8"/>
      <c r="F47" s="8"/>
      <c r="G47" s="8"/>
      <c r="H47" s="8"/>
      <c r="I47" s="8"/>
      <c r="J47" s="8"/>
      <c r="K47" s="8"/>
      <c r="N47" s="8"/>
      <c r="O47" s="8"/>
    </row>
    <row r="48" spans="1:15" x14ac:dyDescent="0.3">
      <c r="A48" s="8"/>
      <c r="B48" s="8"/>
      <c r="C48" s="12"/>
      <c r="D48" s="8"/>
      <c r="E48" s="8"/>
      <c r="F48" s="8"/>
      <c r="G48" s="8"/>
      <c r="H48" s="8"/>
      <c r="I48" s="8"/>
      <c r="J48" s="8"/>
      <c r="K48" s="8"/>
      <c r="N48" s="8"/>
      <c r="O48" s="8"/>
    </row>
    <row r="49" spans="1:15" x14ac:dyDescent="0.3">
      <c r="A49" s="8"/>
      <c r="B49" s="8"/>
      <c r="C49" s="12"/>
      <c r="D49" s="8"/>
      <c r="E49" s="8"/>
      <c r="F49" s="8"/>
      <c r="G49" s="8"/>
      <c r="H49" s="8"/>
      <c r="I49" s="8"/>
      <c r="J49" s="8"/>
      <c r="K49" s="8"/>
      <c r="N49" s="8"/>
      <c r="O49" s="8"/>
    </row>
    <row r="50" spans="1:15" x14ac:dyDescent="0.3">
      <c r="A50" s="8"/>
      <c r="B50" s="8"/>
      <c r="C50" s="12"/>
      <c r="D50" s="8"/>
      <c r="E50" s="8"/>
      <c r="F50" s="8"/>
      <c r="G50" s="8"/>
      <c r="H50" s="8"/>
      <c r="I50" s="8"/>
      <c r="J50" s="8"/>
      <c r="K50" s="8"/>
      <c r="N50" s="8"/>
      <c r="O50" s="8"/>
    </row>
    <row r="51" spans="1:15" x14ac:dyDescent="0.3">
      <c r="A51" s="8"/>
      <c r="B51" s="8"/>
      <c r="C51" s="12"/>
      <c r="D51" s="8"/>
      <c r="E51" s="8"/>
      <c r="F51" s="8"/>
      <c r="G51" s="8"/>
      <c r="H51" s="8"/>
      <c r="I51" s="8"/>
      <c r="J51" s="8"/>
      <c r="K51" s="8"/>
      <c r="N51" s="8"/>
      <c r="O51" s="8"/>
    </row>
    <row r="52" spans="1:15" x14ac:dyDescent="0.3">
      <c r="A52" s="8"/>
      <c r="B52" s="8"/>
      <c r="C52" s="12"/>
      <c r="D52" s="8"/>
      <c r="E52" s="8"/>
    </row>
  </sheetData>
  <sheetProtection sheet="1" autoFilter="0"/>
  <autoFilter ref="L2:L31" xr:uid="{4AB925D8-4EA2-422D-B770-6C06BA54F078}"/>
  <conditionalFormatting sqref="L1:L1048576">
    <cfRule type="cellIs" dxfId="7" priority="7" operator="equal">
      <formula>TRUE</formula>
    </cfRule>
  </conditionalFormatting>
  <conditionalFormatting sqref="L3:L31">
    <cfRule type="cellIs" dxfId="6" priority="3" operator="equal">
      <formula>"NEE"</formula>
    </cfRule>
    <cfRule type="cellIs" dxfId="5" priority="4" operator="equal">
      <formula>"JA"</formula>
    </cfRule>
    <cfRule type="cellIs" dxfId="4" priority="5" operator="equal">
      <formula>FALSE</formula>
    </cfRule>
  </conditionalFormatting>
  <conditionalFormatting sqref="L22">
    <cfRule type="cellIs" dxfId="3" priority="9" operator="equal">
      <formula>FALSE</formula>
    </cfRule>
    <cfRule type="cellIs" dxfId="2" priority="10" operator="equal">
      <formula>FALSE</formula>
    </cfRule>
  </conditionalFormatting>
  <conditionalFormatting sqref="L23">
    <cfRule type="cellIs" dxfId="1" priority="1" operator="equal">
      <formula>"NEE"</formula>
    </cfRule>
    <cfRule type="cellIs" dxfId="0" priority="2" operator="equal">
      <formula>"NEE"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Haalbaarheid </vt:lpstr>
      <vt:lpstr>Maatregelmatrix</vt:lpstr>
      <vt:lpstr>Scenariomatrix</vt:lpstr>
    </vt:vector>
  </TitlesOfParts>
  <Company>TBI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Santen, Jiska van</dc:creator>
  <cp:lastModifiedBy>Marta Kargól</cp:lastModifiedBy>
  <dcterms:created xsi:type="dcterms:W3CDTF">2023-05-10T14:02:17Z</dcterms:created>
  <dcterms:modified xsi:type="dcterms:W3CDTF">2023-10-26T09:11:59Z</dcterms:modified>
</cp:coreProperties>
</file>